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sedz/src/hhs-zt/"/>
    </mc:Choice>
  </mc:AlternateContent>
  <xr:revisionPtr revIDLastSave="0" documentId="13_ncr:1_{42AA4F97-E012-8348-AE8A-EE519F3781C1}" xr6:coauthVersionLast="47" xr6:coauthVersionMax="47" xr10:uidLastSave="{00000000-0000-0000-0000-000000000000}"/>
  <bookViews>
    <workbookView xWindow="0" yWindow="500" windowWidth="33600" windowHeight="20500" activeTab="3" xr2:uid="{9602CBF9-10A7-49E1-99CE-06F339D6BF1B}"/>
  </bookViews>
  <sheets>
    <sheet name="OVERVIEW &amp; INSTRUCTIONS" sheetId="16" r:id="rId1"/>
    <sheet name="DEFINITIONS" sheetId="8" r:id="rId2"/>
    <sheet name="QUESTIONNAIRE" sheetId="14" r:id="rId3"/>
    <sheet name="ZTM SCORECARD DASHBOARD" sheetId="1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5" l="1"/>
  <c r="M12" i="14"/>
  <c r="D24" i="15" s="1"/>
  <c r="M16" i="14"/>
  <c r="D25" i="15" s="1"/>
  <c r="M8" i="14"/>
  <c r="D23" i="15" s="1"/>
  <c r="M174" i="14"/>
  <c r="D67" i="15" s="1"/>
  <c r="M170" i="14"/>
  <c r="D66" i="15" s="1"/>
  <c r="H66" i="15" s="1"/>
  <c r="M166" i="14"/>
  <c r="D65" i="15" s="1"/>
  <c r="M160" i="14"/>
  <c r="D63" i="15" s="1"/>
  <c r="M156" i="14"/>
  <c r="D62" i="15" s="1"/>
  <c r="F62" i="15" s="1"/>
  <c r="M152" i="14"/>
  <c r="D61" i="15" s="1"/>
  <c r="E61" i="15" s="1"/>
  <c r="M148" i="14"/>
  <c r="D60" i="15" s="1"/>
  <c r="H60" i="15" s="1"/>
  <c r="M144" i="14"/>
  <c r="D59" i="15" s="1"/>
  <c r="H59" i="15" s="1"/>
  <c r="M140" i="14"/>
  <c r="D58" i="15" s="1"/>
  <c r="E58" i="15" s="1"/>
  <c r="M136" i="14"/>
  <c r="D57" i="15" s="1"/>
  <c r="M132" i="14"/>
  <c r="D56" i="15" s="1"/>
  <c r="M126" i="14"/>
  <c r="D54" i="15" s="1"/>
  <c r="E54" i="15" s="1"/>
  <c r="M122" i="14"/>
  <c r="D53" i="15" s="1"/>
  <c r="H53" i="15" s="1"/>
  <c r="M118" i="14"/>
  <c r="D52" i="15" s="1"/>
  <c r="H52" i="15" s="1"/>
  <c r="M114" i="14"/>
  <c r="D51" i="15" s="1"/>
  <c r="H51" i="15" s="1"/>
  <c r="M110" i="14"/>
  <c r="D50" i="15" s="1"/>
  <c r="M106" i="14"/>
  <c r="D49" i="15" s="1"/>
  <c r="F49" i="15" s="1"/>
  <c r="M102" i="14"/>
  <c r="D48" i="15" s="1"/>
  <c r="M98" i="14"/>
  <c r="D47" i="15" s="1"/>
  <c r="M92" i="14"/>
  <c r="D45" i="15" s="1"/>
  <c r="H45" i="15" s="1"/>
  <c r="M88" i="14"/>
  <c r="D44" i="15" s="1"/>
  <c r="E44" i="15" s="1"/>
  <c r="M84" i="14"/>
  <c r="D43" i="15" s="1"/>
  <c r="M80" i="14"/>
  <c r="D42" i="15" s="1"/>
  <c r="E42" i="15" s="1"/>
  <c r="M76" i="14"/>
  <c r="D41" i="15" s="1"/>
  <c r="M72" i="14"/>
  <c r="M68" i="14"/>
  <c r="D39" i="15" s="1"/>
  <c r="M62" i="14"/>
  <c r="D37" i="15" s="1"/>
  <c r="E37" i="15" s="1"/>
  <c r="M58" i="14"/>
  <c r="D36" i="15" s="1"/>
  <c r="G36" i="15" s="1"/>
  <c r="H36" i="15" s="1"/>
  <c r="M54" i="14"/>
  <c r="D35" i="15" s="1"/>
  <c r="E35" i="15" s="1"/>
  <c r="M50" i="14"/>
  <c r="D34" i="15" s="1"/>
  <c r="M46" i="14"/>
  <c r="D33" i="15" s="1"/>
  <c r="G33" i="15" s="1"/>
  <c r="H33" i="15" s="1"/>
  <c r="M42" i="14"/>
  <c r="D32" i="15" s="1"/>
  <c r="G32" i="15" s="1"/>
  <c r="H32" i="15" s="1"/>
  <c r="M38" i="14"/>
  <c r="M32" i="14"/>
  <c r="D29" i="15" s="1"/>
  <c r="H29" i="15" s="1"/>
  <c r="M28" i="14"/>
  <c r="D28" i="15" s="1"/>
  <c r="F28" i="15" s="1"/>
  <c r="M24" i="14"/>
  <c r="D27" i="15" s="1"/>
  <c r="H27" i="15" s="1"/>
  <c r="M20" i="14"/>
  <c r="D26" i="15" s="1"/>
  <c r="G26" i="15" s="1"/>
  <c r="H43" i="15" l="1"/>
  <c r="G43" i="15"/>
  <c r="E43" i="15"/>
  <c r="D40" i="15"/>
  <c r="D46" i="15" s="1"/>
  <c r="I46" i="15" s="1"/>
  <c r="G14" i="15" s="1"/>
  <c r="E14" i="15" s="1"/>
  <c r="F44" i="15"/>
  <c r="H44" i="15"/>
  <c r="H63" i="15"/>
  <c r="G63" i="15"/>
  <c r="F63" i="15"/>
  <c r="E63" i="15"/>
  <c r="G62" i="15"/>
  <c r="H62" i="15"/>
  <c r="H57" i="15"/>
  <c r="G57" i="15"/>
  <c r="E57" i="15"/>
  <c r="D64" i="15"/>
  <c r="I64" i="15" s="1"/>
  <c r="G16" i="15" s="1"/>
  <c r="F16" i="15" s="1"/>
  <c r="G53" i="15"/>
  <c r="G50" i="15"/>
  <c r="H50" i="15"/>
  <c r="F48" i="15"/>
  <c r="H48" i="15"/>
  <c r="G48" i="15"/>
  <c r="E48" i="15"/>
  <c r="D55" i="15"/>
  <c r="I55" i="15" s="1"/>
  <c r="G15" i="15" s="1"/>
  <c r="H15" i="15" s="1"/>
  <c r="F41" i="15"/>
  <c r="H41" i="15"/>
  <c r="G34" i="15"/>
  <c r="H34" i="15" s="1"/>
  <c r="F34" i="15"/>
  <c r="E34" i="15"/>
  <c r="E32" i="15"/>
  <c r="F32" i="15"/>
  <c r="M66" i="14"/>
  <c r="D31" i="15"/>
  <c r="D38" i="15" s="1"/>
  <c r="I38" i="15" s="1"/>
  <c r="G13" i="15" s="1"/>
  <c r="D30" i="15"/>
  <c r="H67" i="15"/>
  <c r="G67" i="15"/>
  <c r="D68" i="15"/>
  <c r="I68" i="15" s="1"/>
  <c r="G17" i="15" s="1"/>
  <c r="E17" i="15" s="1"/>
  <c r="G65" i="15"/>
  <c r="F65" i="15"/>
  <c r="H65" i="15"/>
  <c r="E65" i="15"/>
  <c r="H58" i="15"/>
  <c r="F58" i="15"/>
  <c r="G58" i="15"/>
  <c r="G60" i="15"/>
  <c r="E50" i="15"/>
  <c r="E51" i="15"/>
  <c r="F51" i="15"/>
  <c r="G51" i="15"/>
  <c r="G44" i="15"/>
  <c r="E41" i="15"/>
  <c r="G41" i="15"/>
  <c r="H39" i="15"/>
  <c r="F39" i="15"/>
  <c r="E39" i="15"/>
  <c r="G39" i="15"/>
  <c r="F37" i="15"/>
  <c r="G37" i="15"/>
  <c r="H37" i="15" s="1"/>
  <c r="F36" i="15"/>
  <c r="E36" i="15"/>
  <c r="F27" i="15"/>
  <c r="G25" i="15"/>
  <c r="F25" i="15"/>
  <c r="E25" i="15"/>
  <c r="H25" i="15"/>
  <c r="F24" i="15"/>
  <c r="G24" i="15"/>
  <c r="H24" i="15"/>
  <c r="E24" i="15"/>
  <c r="G27" i="15"/>
  <c r="E27" i="15"/>
  <c r="F23" i="15"/>
  <c r="E23" i="15"/>
  <c r="M178" i="14"/>
  <c r="M164" i="14"/>
  <c r="M130" i="14"/>
  <c r="M96" i="14"/>
  <c r="M36" i="14"/>
  <c r="F35" i="15"/>
  <c r="H23" i="15"/>
  <c r="E26" i="15"/>
  <c r="G28" i="15"/>
  <c r="E33" i="15"/>
  <c r="G35" i="15"/>
  <c r="H35" i="15" s="1"/>
  <c r="G42" i="15"/>
  <c r="E47" i="15"/>
  <c r="G49" i="15"/>
  <c r="F54" i="15"/>
  <c r="F61" i="15"/>
  <c r="F26" i="15"/>
  <c r="H28" i="15"/>
  <c r="F33" i="15"/>
  <c r="H42" i="15"/>
  <c r="E45" i="15"/>
  <c r="F47" i="15"/>
  <c r="H49" i="15"/>
  <c r="E52" i="15"/>
  <c r="G54" i="15"/>
  <c r="E59" i="15"/>
  <c r="G61" i="15"/>
  <c r="E66" i="15"/>
  <c r="F42" i="15"/>
  <c r="F45" i="15"/>
  <c r="G47" i="15"/>
  <c r="F52" i="15"/>
  <c r="H54" i="15"/>
  <c r="F59" i="15"/>
  <c r="H61" i="15"/>
  <c r="F66" i="15"/>
  <c r="E28" i="15"/>
  <c r="E49" i="15"/>
  <c r="H26" i="15"/>
  <c r="E29" i="15"/>
  <c r="G45" i="15"/>
  <c r="H47" i="15"/>
  <c r="G52" i="15"/>
  <c r="G59" i="15"/>
  <c r="G66" i="15"/>
  <c r="G23" i="15"/>
  <c r="F29" i="15"/>
  <c r="F43" i="15"/>
  <c r="F50" i="15"/>
  <c r="F57" i="15"/>
  <c r="E62" i="15"/>
  <c r="G29" i="15"/>
  <c r="E53" i="15"/>
  <c r="E60" i="15"/>
  <c r="E67" i="15"/>
  <c r="F53" i="15"/>
  <c r="F60" i="15"/>
  <c r="F67" i="15"/>
  <c r="G31" i="15" l="1"/>
  <c r="H31" i="15" s="1"/>
  <c r="I30" i="15"/>
  <c r="G12" i="15" s="1"/>
  <c r="D69" i="15"/>
  <c r="F40" i="15"/>
  <c r="F46" i="15" s="1"/>
  <c r="H40" i="15"/>
  <c r="H46" i="15" s="1"/>
  <c r="G40" i="15"/>
  <c r="G46" i="15" s="1"/>
  <c r="E40" i="15"/>
  <c r="E46" i="15" s="1"/>
  <c r="F56" i="15"/>
  <c r="F64" i="15" s="1"/>
  <c r="H56" i="15"/>
  <c r="H64" i="15" s="1"/>
  <c r="G56" i="15"/>
  <c r="G64" i="15" s="1"/>
  <c r="E56" i="15"/>
  <c r="E64" i="15" s="1"/>
  <c r="E31" i="15"/>
  <c r="E38" i="15" s="1"/>
  <c r="F31" i="15"/>
  <c r="F38" i="15" s="1"/>
  <c r="H68" i="15"/>
  <c r="E68" i="15"/>
  <c r="H17" i="15"/>
  <c r="F68" i="15"/>
  <c r="G68" i="15"/>
  <c r="C17" i="15"/>
  <c r="D17" i="15"/>
  <c r="F17" i="15"/>
  <c r="E16" i="15"/>
  <c r="C16" i="15"/>
  <c r="D16" i="15"/>
  <c r="H16" i="15"/>
  <c r="D15" i="15"/>
  <c r="C15" i="15"/>
  <c r="E15" i="15"/>
  <c r="F15" i="15"/>
  <c r="H14" i="15"/>
  <c r="F14" i="15"/>
  <c r="C14" i="15"/>
  <c r="D14" i="15"/>
  <c r="H38" i="15"/>
  <c r="H30" i="15"/>
  <c r="E30" i="15"/>
  <c r="M179" i="14"/>
  <c r="G38" i="15"/>
  <c r="G30" i="15"/>
  <c r="E55" i="15"/>
  <c r="F55" i="15"/>
  <c r="H55" i="15"/>
  <c r="G55" i="15"/>
  <c r="H13" i="15"/>
  <c r="F13" i="15"/>
  <c r="E13" i="15"/>
  <c r="D13" i="15"/>
  <c r="C13" i="15"/>
  <c r="F30" i="15"/>
  <c r="I69" i="15"/>
  <c r="F69" i="15" l="1"/>
  <c r="H69" i="15"/>
  <c r="E69" i="15"/>
  <c r="G69" i="15"/>
  <c r="G18" i="15"/>
  <c r="H18" i="15" s="1"/>
  <c r="B9" i="15" s="1"/>
  <c r="B7" i="15"/>
  <c r="E12" i="15"/>
  <c r="D12" i="15"/>
  <c r="C12" i="15"/>
  <c r="H12" i="15"/>
  <c r="F12" i="15"/>
</calcChain>
</file>

<file path=xl/sharedStrings.xml><?xml version="1.0" encoding="utf-8"?>
<sst xmlns="http://schemas.openxmlformats.org/spreadsheetml/2006/main" count="433" uniqueCount="389">
  <si>
    <t xml:space="preserve">Function </t>
  </si>
  <si>
    <t>Question</t>
  </si>
  <si>
    <t>Score</t>
  </si>
  <si>
    <t xml:space="preserve">Authentication </t>
  </si>
  <si>
    <t xml:space="preserve">Identity Stores </t>
  </si>
  <si>
    <t>Risk Assessments</t>
  </si>
  <si>
    <t xml:space="preserve">Access Management </t>
  </si>
  <si>
    <t>Visibility and Analytics Capability</t>
  </si>
  <si>
    <t>Automation and Orchestration Capability</t>
  </si>
  <si>
    <t>Governance Capability</t>
  </si>
  <si>
    <t xml:space="preserve">Policy Enforcement &amp; Compliance Monitoring </t>
  </si>
  <si>
    <t xml:space="preserve">Asset &amp; Supply Chain Risk Management </t>
  </si>
  <si>
    <t>Resource Access (Formerly Data Access)</t>
  </si>
  <si>
    <t xml:space="preserve">Device Threat Protection
</t>
  </si>
  <si>
    <t xml:space="preserve">Network Segmentation </t>
  </si>
  <si>
    <t>Network Traffic Management (New Function)</t>
  </si>
  <si>
    <t>Application Threat Protections (Formerly Threat Protections)</t>
  </si>
  <si>
    <t>Accessible Applications (Formerly Accessibility)</t>
  </si>
  <si>
    <t>Application Security Testing (Formerly Application Security)</t>
  </si>
  <si>
    <t>Data Inventory Management</t>
  </si>
  <si>
    <t>Data Access</t>
  </si>
  <si>
    <t>Data Encryption</t>
  </si>
  <si>
    <t>Visibility and Analytics</t>
  </si>
  <si>
    <t>Automation and Orchestration</t>
  </si>
  <si>
    <t>Governance</t>
  </si>
  <si>
    <t>Pillar</t>
  </si>
  <si>
    <t>Traditional</t>
  </si>
  <si>
    <t xml:space="preserve">Initial </t>
  </si>
  <si>
    <t>Advanced</t>
  </si>
  <si>
    <t>Devices</t>
  </si>
  <si>
    <t>Networks</t>
  </si>
  <si>
    <t xml:space="preserve">Optimal </t>
  </si>
  <si>
    <t>Maturity Stage</t>
  </si>
  <si>
    <t>Guiding Criteria</t>
  </si>
  <si>
    <t>Manually configured lifecycles (i.e., from establishment to decommissioning) and assignments of attributes (security and logging); static security policies and solutions that address one pillar at a time with discrete dependencies on external systems; least privilege established only at provisioning; siloed pillars of policy enforcement; manual response and mitigation deployment; and limited correlation of dependencies, logs, and telemetry.</t>
  </si>
  <si>
    <t>Starting automation of attribute assignment and configuration of lifecycles, policy decisions and enforcement, and initial cross-pillar solutions with integration of external systems; some responsive changes to least privilege after provisioning; and aggregated visibility for internal systems.</t>
  </si>
  <si>
    <t>Fully automated, just-in-time lifecycles and assignments of attributes to assets and resources that self-report with dynamic policies based on automated/observed triggers; dynamic least privilege access (just-enough and within thresholds) for assets and their respective dependencies enterprise-wide; cross-pillar interoperability with continuous monitoring; and centralized visibility with comprehensive situational awareness.</t>
  </si>
  <si>
    <t xml:space="preserve">Pillar </t>
  </si>
  <si>
    <t xml:space="preserve">Definition </t>
  </si>
  <si>
    <t>Identity</t>
  </si>
  <si>
    <t>Applications and Workloads</t>
  </si>
  <si>
    <t xml:space="preserve">Data </t>
  </si>
  <si>
    <t>Applications and workloads include agency systems, computer programs, and services that execute on-premises, on mobile
devices, and in cloud environments. Agencies should manage and secure their deployed applications and should ensure secure application delivery. Granular access controls and integrated threat protections can offer enhanced situational awareness and mitigate application-specific threats. Per OMB M-22-09, agencies should begin to explore opportunities to make their applications available over public networks to authorized users. Best practices for DevSecOps and CI/CD processes, including the use of immutable workloads, should also be adopted to the extent possible.30,31 Agencies should explore options to shift their operations away from a focus on accreditation boundaries and updating ATOs to supporting applications as if they are externally facing and provide commensurate security.</t>
  </si>
  <si>
    <t>Data includes all structured and unstructured files and fragments that reside or have resided in federal systems, devices, networks, applications, databases, infrastructure, and backups (including on-premises and virtual environments) as well as the associated metadata. Agency data should be protected on devices, in applications, and on networks in accordance with federal requirements. Agencies should inventory, categorize, and label data, protect data at rest and in transit; and deploy mechanisms to detect and stop data exfiltration. Agencies should carefully craft and review data governance policies to ensure all data lifecycle security aspects are appropriately enforced across the enterprise.</t>
  </si>
  <si>
    <t>An identity refers to an attribute or set of attributes that uniquely describes an agency user or entity, including non-person entities. Agencies should ensure and enforce user and entity access to the right resources at the right time for the right purpose without granting excessive
access. Agencies should integrate identity, credential, and access management solutions where possible throughout their enterprise to enforce
strong authentication, grant tailored context-based authorization, and assess identity risk for agency users and entities. Agencies should integrate
their identity stores and management systems, where appropriate, to enhance awareness of enterprise identities and their associated responsibilities and authorities.</t>
  </si>
  <si>
    <t>A device refers to any asset (including its hardware, software, firmware, etc.) that can connect to a network, including servers, desktop and laptop machines, printers, mobile phones, IoT devices, networking equipment, and more. Devices may be agency-owned or bring-your-own-device (BYOD) property of employees, partners, or visitors. Agencies should secure all agency devices, manage the risks of authorized devices that are not agency-controlled, and prevent unauthorized devices from accessing resources. Device management includes maintaining a dynamic inventory of all assets including their hardware, software, firmware, etc., along with their configurations and associated vulnerabilities as they become known. Many devices present specific ZTA challenges and must be evaluated on a case-by-case basis as part of a risk-based process. For example, networking equipment, printers, and others may offer limited options for authentication, visibility, and security. Agencies employing BYOD policies will likely have fewer options to maintain visibility and control of such devices. The technological landscape for devices continues to change and as agencies incorporate additional devices into their enterprise, they will need to continue to manage the evolving risks associated with these devices. In some cases, agencies may be unable to adopt the guidance for certain subsets of their devices. Agencies will also face challenges in ensuring trusted devices and their services have not reached end-of-life and are still covered by their life-time-support, as legacy devices often have a higher number of unmitigated vulnerabilities, available misconfigurations, and unknown risks. However, despite these challenges, agencies should still be able to make considerable progress toward a ZTA. On-premises computing asset management involves documenting and managing physical assets (devices). As agencies move to cloud environments, this creates new considerations and opportunities for managing and tracking agency cloud and virtual assets. Cloud assets include compute resources (e.g., virtual machines, servers, or containers), storage resources (e.g., block storage or file storage), platform assets (e.g., databases, web servers, message buses/queues), and network resources (e.g., virtual networks, VPNs, gateways, DNS services, etc.) and virtual resources associated with other managed cloud services (e.g., artificial intelligence models).</t>
  </si>
  <si>
    <t>A network refers to an open communications medium including typical channels such as agency internal networks, wireless
networks, and the Internet as well as other potential channels such as cellular and application-level channels used to transport
messages. ZTAs enable a shift away from traditional perimeter-focused approaches to security and permit agencies to manage internal and external traffic flows, isolate hosts, enforce encryption, segment activity, and enhance enterprise-wide network visibility. ZTAs permit security controls to be implemented closer to the applications, data, and other resources and augment traditional network-based protections and improve defense-in-depth. Each application can be treated uniquely by the network for its demands on access, priority, reachability, connections to dependency services, and connection pathways. These network application demands can be captured as an application profile, and repeated profiles can then be treated as a traffic class.</t>
  </si>
  <si>
    <t>D</t>
  </si>
  <si>
    <t>A</t>
  </si>
  <si>
    <t>C</t>
  </si>
  <si>
    <t>B</t>
  </si>
  <si>
    <t>Capability Options</t>
  </si>
  <si>
    <t xml:space="preserve">Next Planned Action for ZTA Implementation </t>
  </si>
  <si>
    <t xml:space="preserve">Enter Current Capability </t>
  </si>
  <si>
    <t>IDENTITY</t>
  </si>
  <si>
    <t xml:space="preserve">TOTAL SCORE FOR IDENTITY </t>
  </si>
  <si>
    <t xml:space="preserve">TOTAL SCORE FOR DEVICES </t>
  </si>
  <si>
    <t>DEVICES</t>
  </si>
  <si>
    <t>Traffic Encryption                   (Formerly Encryption)</t>
  </si>
  <si>
    <t xml:space="preserve">Network Resilience </t>
  </si>
  <si>
    <t>NETWORKS</t>
  </si>
  <si>
    <t>TOTAL SCORE FOR NETWORKS</t>
  </si>
  <si>
    <t>Application Access                 (Formerly Access Authorization)</t>
  </si>
  <si>
    <t xml:space="preserve">Secure Application Development and Deployment Workflow </t>
  </si>
  <si>
    <t>APPLICATIONS AND WORKLOADS</t>
  </si>
  <si>
    <t>TOTAL SCORE FOR APPLICATIONS AND WORKLOADS</t>
  </si>
  <si>
    <t xml:space="preserve">Data Categorization </t>
  </si>
  <si>
    <t xml:space="preserve">Data Availability </t>
  </si>
  <si>
    <t>TOTAL SCORE FOR DATA</t>
  </si>
  <si>
    <t>DATA</t>
  </si>
  <si>
    <t>CROSS-CUTTING CAPABILITIES</t>
  </si>
  <si>
    <t>TOTAL SCORE FOR CROSS-CUTTING CAPABILITIES</t>
  </si>
  <si>
    <t>OVERALL SCORE</t>
  </si>
  <si>
    <t>Instructions</t>
  </si>
  <si>
    <t xml:space="preserve">No Action </t>
  </si>
  <si>
    <t xml:space="preserve">OpDiv Name: </t>
  </si>
  <si>
    <t xml:space="preserve">System Name: </t>
  </si>
  <si>
    <t>ISSO Name:</t>
  </si>
  <si>
    <t>SO Name:</t>
  </si>
  <si>
    <t xml:space="preserve">Current Capability </t>
  </si>
  <si>
    <t>E</t>
  </si>
  <si>
    <t>F</t>
  </si>
  <si>
    <t>G</t>
  </si>
  <si>
    <t>Column</t>
  </si>
  <si>
    <t xml:space="preserve">Description </t>
  </si>
  <si>
    <t xml:space="preserve">Next Planned Action for Zero Trust Implementation </t>
  </si>
  <si>
    <t>Wherever applicable, automated controls for lifecycle and assignment of configurations and policies with cross-pillar coordination; centralized visibility and identity control; policy enforcement integrated across pillars; response to pre-defined mitigations; changes to least privilege based on risk and posture assessments; and building toward enterprise-wide awareness (including externally hosted resources).</t>
  </si>
  <si>
    <t>H</t>
  </si>
  <si>
    <t xml:space="preserve">Read/review each option </t>
  </si>
  <si>
    <t>Explain Current Capability</t>
  </si>
  <si>
    <t>Explain Current Capability/Technology</t>
  </si>
  <si>
    <t>I</t>
  </si>
  <si>
    <t>Estimated Cost</t>
  </si>
  <si>
    <t>Estimated Completion Date</t>
  </si>
  <si>
    <t>Type of Funds</t>
  </si>
  <si>
    <t>L</t>
  </si>
  <si>
    <t>J</t>
  </si>
  <si>
    <t>K</t>
  </si>
  <si>
    <t>Comments</t>
  </si>
  <si>
    <t>M</t>
  </si>
  <si>
    <t>Describe the next planned action for Zero Trust Implementation (e.g., purchase of software solution)</t>
  </si>
  <si>
    <t xml:space="preserve">Enter any additional comment or information </t>
  </si>
  <si>
    <t>Describe estimated cost</t>
  </si>
  <si>
    <t>Select an option (i.e., Appropriated funds, NEF, TMF, or Other). For Other, please use Column L to explain</t>
  </si>
  <si>
    <t>Estimated Budget Execution Timeframe</t>
  </si>
  <si>
    <t>When do you plan to execute/obligate funds. Select an option (e.g., FY23 Q4, FY24 Q3, FY25 Q2)</t>
  </si>
  <si>
    <t>Add detailed information on current capability/technology</t>
  </si>
  <si>
    <t>Add information on estimated project completion date (e.g., FY24 Quarter 2)</t>
  </si>
  <si>
    <t>ZTMM Pillar</t>
  </si>
  <si>
    <t>Question #</t>
  </si>
  <si>
    <t xml:space="preserve">Assessment Score </t>
  </si>
  <si>
    <t xml:space="preserve">Answer a  Traditional </t>
  </si>
  <si>
    <t>Answer b  Initial</t>
  </si>
  <si>
    <t>Answer c  Advance</t>
  </si>
  <si>
    <t>Answer d  Optimal</t>
  </si>
  <si>
    <t>ZTM Score</t>
  </si>
  <si>
    <t xml:space="preserve">Identity </t>
  </si>
  <si>
    <t>Q1</t>
  </si>
  <si>
    <t>Q2</t>
  </si>
  <si>
    <t>Q3</t>
  </si>
  <si>
    <t>Q4</t>
  </si>
  <si>
    <t>Q5</t>
  </si>
  <si>
    <t>Q6</t>
  </si>
  <si>
    <t>Q7</t>
  </si>
  <si>
    <t>Total</t>
  </si>
  <si>
    <t>Q8</t>
  </si>
  <si>
    <t>Q9</t>
  </si>
  <si>
    <t>Q10</t>
  </si>
  <si>
    <t>Q11</t>
  </si>
  <si>
    <t>Q12</t>
  </si>
  <si>
    <t>Q13</t>
  </si>
  <si>
    <t>Q14</t>
  </si>
  <si>
    <t xml:space="preserve">Total </t>
  </si>
  <si>
    <t>Q15</t>
  </si>
  <si>
    <t>Q16</t>
  </si>
  <si>
    <t>Q17</t>
  </si>
  <si>
    <t>Q18</t>
  </si>
  <si>
    <t>Q19</t>
  </si>
  <si>
    <t>Q20</t>
  </si>
  <si>
    <t>Q21</t>
  </si>
  <si>
    <t>Application and Workloads</t>
  </si>
  <si>
    <t>Q22</t>
  </si>
  <si>
    <t>Q23</t>
  </si>
  <si>
    <t>Q24</t>
  </si>
  <si>
    <t>Q25</t>
  </si>
  <si>
    <t>Q26</t>
  </si>
  <si>
    <t>Q27</t>
  </si>
  <si>
    <t>Q28</t>
  </si>
  <si>
    <t>Q29</t>
  </si>
  <si>
    <t>Data</t>
  </si>
  <si>
    <t>Q30</t>
  </si>
  <si>
    <t>Q31</t>
  </si>
  <si>
    <t>Q32</t>
  </si>
  <si>
    <t>Q33</t>
  </si>
  <si>
    <t>Q34</t>
  </si>
  <si>
    <t>Q35</t>
  </si>
  <si>
    <t>Q36</t>
  </si>
  <si>
    <t>Q37</t>
  </si>
  <si>
    <t xml:space="preserve">Cross-Cutting Capabilities </t>
  </si>
  <si>
    <t>Q38</t>
  </si>
  <si>
    <t>Q39</t>
  </si>
  <si>
    <t>Q40</t>
  </si>
  <si>
    <t>TOTAL</t>
  </si>
  <si>
    <t xml:space="preserve">Assessment Results </t>
  </si>
  <si>
    <t xml:space="preserve">ZTM Stage </t>
  </si>
  <si>
    <t>ZTM Score Scale</t>
  </si>
  <si>
    <t>Definitions</t>
  </si>
  <si>
    <t>Optimal</t>
  </si>
  <si>
    <t>4.1 - 5.0</t>
  </si>
  <si>
    <t>Fully automated, dynamic least privilege access for assets and their respective dependencies enterprise-wide; cross-pillar interoperability with continuous monitoring; and centralized visibility with comprehensive situational awareness.</t>
  </si>
  <si>
    <t>3.1 - 4.0</t>
  </si>
  <si>
    <t>Initial</t>
  </si>
  <si>
    <t>2.1 - 3.0</t>
  </si>
  <si>
    <t>1.0 to 2.0</t>
  </si>
  <si>
    <t>Manually configured lifecycles and assignments of attributes; static security policies and solutions that address one pillar at a time with discrete dependencies on external systems; least privilege established only at provisioning; siloed pillars of policy enforcement; manual response and mitigation deployment; and limited correlation of dependencies, logs, and telemetry</t>
  </si>
  <si>
    <t xml:space="preserve">Traditional </t>
  </si>
  <si>
    <t>Overall ZTM Score</t>
  </si>
  <si>
    <t>Wherever applicable, automated controls for lifecycle and assignment of configurations and policies with cross-pillar coordination; centralized visibility and identity control; policy enforcement integrated across pillars; response to pre-defined mitigations; changes to least privilege based on risk and posture assessments; and building toward enterprise-wide awareness</t>
  </si>
  <si>
    <t xml:space="preserve">Overall Zero Trust Maturity Score and Stage </t>
  </si>
  <si>
    <t>ZTM Stage</t>
  </si>
  <si>
    <t xml:space="preserve">Zero Trust Maturity Scorecard - FY23 Quarter 3 </t>
  </si>
  <si>
    <t>System X</t>
  </si>
  <si>
    <t>Please complete highlighted areas in gray</t>
  </si>
  <si>
    <t>1.  By using passwords or MFA with static access for entity identity.</t>
  </si>
  <si>
    <t>2.  By using MFA, which may include passwords as 1 factor and requires validation of multiple attributes.</t>
  </si>
  <si>
    <t>3.  By beginning to authenticate all identity using Phishing-resistant MFA and attributes, including initial implementation of password-less MFA via FIDO2 or PIV.</t>
  </si>
  <si>
    <t>4.  By continuously validating identity with Phishing-resistant MFA, not just when access is initially granted.</t>
  </si>
  <si>
    <t>1. By making limited determinations for identity risk (i.e., likelihood that an identity is compromised).</t>
  </si>
  <si>
    <t>2. By using manual methods and static rules to support visibility.</t>
  </si>
  <si>
    <t>3. By using some automated analysis and dynamic rules to inform access decisions and response activities.</t>
  </si>
  <si>
    <t>4. By using real time continuous analysis and dynamic rules to deliver ongoing protection.</t>
  </si>
  <si>
    <t>1.  By authorizing permanent access with periodic review for both privileged and unprivileged accounts.</t>
  </si>
  <si>
    <t>2.  By authorizing access, including for privileged access requests, that expires with automated review.</t>
  </si>
  <si>
    <t>3.  By authorizing need-based and session-based access, including for privileged access request, that is tailored to actions and resources.</t>
  </si>
  <si>
    <t>4.  By using automation to authorize just-in-time and just-enough access tailored to individual actions and individual resource needs.</t>
  </si>
  <si>
    <t>Select a number from the list based on options described in Column D.</t>
  </si>
  <si>
    <t xml:space="preserve">1. How does the system authenticate user identity? </t>
  </si>
  <si>
    <t>2. What kind of identity store mechanism does the system use?</t>
  </si>
  <si>
    <t>3. How does the system determine identity risk?</t>
  </si>
  <si>
    <t>4.How does the system authorize user access?</t>
  </si>
  <si>
    <t>5. Does the system collect user and entity activity logs and perform analysis on collected data?</t>
  </si>
  <si>
    <t>6. How does the system perform identify orchestration?</t>
  </si>
  <si>
    <t>7. How does the system implement policies for enterprise-wide enforcement?</t>
  </si>
  <si>
    <t>8. How does the system secure all devices and manage risk?</t>
  </si>
  <si>
    <t>9. Does the system track all physical and virtual devices and manage supply chain risk?</t>
  </si>
  <si>
    <t>10. Does the system require visibility into all devices?</t>
  </si>
  <si>
    <t>11. How does the system deploy threat protection capabilities for all devices?</t>
  </si>
  <si>
    <t>12. How does the system maintain inventory of all physical devices and virtual assets and conduct monitoring and anomaly detection?</t>
  </si>
  <si>
    <t>13. Does the system has a fully automated process for provisioning, registering, monitoring, isolating, remediating an deprovisioning devices and virtual assets?</t>
  </si>
  <si>
    <t>14. Does the system automate policies for the lifecycle of all network-connected devices and virtual assets across the enterprise?</t>
  </si>
  <si>
    <t>15. How does the system define the network architecture?</t>
  </si>
  <si>
    <t>16. How does the system manage internal and external network traffic?</t>
  </si>
  <si>
    <t>17. Does the system use encryption for all internal and external traffic protocols?</t>
  </si>
  <si>
    <t>18. How does the system integrates network capabilities to manage availability demands and resilience for all applications?</t>
  </si>
  <si>
    <t>19. What type of network monitoring capabilities does the system use?</t>
  </si>
  <si>
    <t>20. What type of methods does the system use for change management?</t>
  </si>
  <si>
    <t>21. How does the system implement network policies?</t>
  </si>
  <si>
    <t>22. How does the system authorize application access?</t>
  </si>
  <si>
    <t>23. How does the system integrate threat protections into all application workflows?</t>
  </si>
  <si>
    <t>24. Does the system make all applicable applications available over open public networks to authorized users and devices?</t>
  </si>
  <si>
    <t>25. Does the system use immutable workloads for secure application development and deployment workflow?</t>
  </si>
  <si>
    <t>26. Does the system integrate application security testing throughout the software development lifecycle?</t>
  </si>
  <si>
    <t>27. Does the system perform security monitoring of all applications to maintain enterprise-wide comprehensive visibility?</t>
  </si>
  <si>
    <t>28. Does the system have an automated process to modify application configuration to optimize security and performance?</t>
  </si>
  <si>
    <t>29. How does the system implement policy enforcement for application development and deployment?</t>
  </si>
  <si>
    <t>30. How does the system identify and manage data inventory?</t>
  </si>
  <si>
    <t>31. How does the system implement data categorization?</t>
  </si>
  <si>
    <t>32. What mechanisms does the system use to make data available including historical data?</t>
  </si>
  <si>
    <t>33. How does the system implement data access controls?</t>
  </si>
  <si>
    <t>34. Does the system encrypt all data at rest and in transit and use up-to-date standards and cryptographic agility?</t>
  </si>
  <si>
    <t>35. Does the system have visibility across the full data lifecycle with analytics capabilities?</t>
  </si>
  <si>
    <t>36. Does the system have an automated process for data lifecycles and security policies across the enterprise?</t>
  </si>
  <si>
    <t>37. Does the system implement governance policies to ensure all data lifecycle security aspects are appropriately enforced across the enterprise?</t>
  </si>
  <si>
    <t>38. Does the system maintain a comprehensive visibility that informs policy decisions and facilitate response activities?</t>
  </si>
  <si>
    <t>39. Does the system have automation and orchestration capabilities to support robust and streamlined operations to handle security incidents and respond to events as they rise?</t>
  </si>
  <si>
    <t>40. How does the system implement policies for enterprise-wide enforcement?</t>
  </si>
  <si>
    <t>1.  System only uses self-managed, on-premises, identity stores.</t>
  </si>
  <si>
    <t>2.  System has a combination of self-managed identity stores and hosted identity store (e.g. Cloud or other system) with minimal integration between the store(s) (e.g., Single Sign on.).</t>
  </si>
  <si>
    <t>3.  System begins to securely consolidate and integrate some self-managed and hosted identity stores.</t>
  </si>
  <si>
    <t>4.  System securely integrates their identity stores across all partners and environments as appropriate.</t>
  </si>
  <si>
    <t>1. System collects user and entity activity logs, especially for privileged credentials, and performs some routine manual analysis.</t>
  </si>
  <si>
    <t>2.  System collects user and entity activity logs and performs routine manual analysis and some automated analysis, with limited correlation between log types.</t>
  </si>
  <si>
    <t>3.  System performs automated analysis across some user and entity activity log types and augments collection to address gaps in visibility.</t>
  </si>
  <si>
    <t>4.  System maintains comprehensive visibility and situational awareness across enterprise by performing automated analysis over user activity log types, including behavior-based analytics.</t>
  </si>
  <si>
    <t>1.  System manually orchestrates (onboards, offboards, and disables) self-managed identities (users and entities), with little integration, and performs regular review.</t>
  </si>
  <si>
    <t>2. System manually orchestrates privileged and external identities and automates orchestration of non-privileged users and of self-managed entities.</t>
  </si>
  <si>
    <t>3. System manually orchestrates privileged user identities and automates orchestration of all identities with integration across all environments.</t>
  </si>
  <si>
    <t>4. System automates orchestration of all identities with full integration across all environments based on behaviors, enrollments, and deployment needs.</t>
  </si>
  <si>
    <t>1.  System implements identity policies (authentication, credentials, access, lifecycle, etc.) with enforcement via static technical mechanisms and manual review.</t>
  </si>
  <si>
    <t>2. System defines and begins implementing identity policies for enterprise-wide enforcement with minimal automation and manual updates.</t>
  </si>
  <si>
    <t>3.  System implements identity policies for enterprise-wide enforcement with automation and updates policies periodically.</t>
  </si>
  <si>
    <t>4.  System implements and fully automates enterprise wide identity policies for all users and entities across all systems with continuous enforcement and dynamic updates.</t>
  </si>
  <si>
    <t>1.  System has limited, if any, visibility (i.e., ability to inspect device behavior) into device compliance with few methods of enforcing policies or managing software, configurations, or vulnerabilities.</t>
  </si>
  <si>
    <t>2.  System receives self-reported device characteristics (e.g., keys, tokens, users, etc., on the device) but has limited enforcement mechanisms. system has a preliminary, basic process in place to approve software use and push updates and configuration changes to devices.</t>
  </si>
  <si>
    <t>3.  System has verified insights (i.e., an administrator can inspect and verify the data on device) on initial access to device and enforces compliance for most devices and virtual assets. system uses automated methods to manage devices and virtual assets, approve software, and identify vulnerabilities and install patches.</t>
  </si>
  <si>
    <t>4.  System continuously verifies insights and enforces compliance throughout the lifetime of devices and virtual assets. system integrates device, software, configuration, and vulnerability management across all system environments, including for virtual assets.</t>
  </si>
  <si>
    <t>1.  System does not track physical or virtual assets in an enterprise-wide or cross vendor manner and manages its own supply chain acquisition of devices and services in ad hoc fashion with a limited view of enterprise risks.</t>
  </si>
  <si>
    <t>2.  System tracks all physical and some virtual assets and manages supply chain risks by establishing policies and control baselines according to federal recommendations using a robust framework, (e.g., NIST SCRM.).</t>
  </si>
  <si>
    <t>3. System begins to develop a  comprehensive enterprise view of physical and virtual assets via automated processes that can function across multiple vendors to verify acquisitions, track development cycles, and provide third-party assessments.</t>
  </si>
  <si>
    <t>4.  System has a comprehensive, at-or near real-time view of all assets across vendors and service providers, automates its supply chain risk management as, applicable, builds operations that tolerate supply chain failures, and incorporates best practices.</t>
  </si>
  <si>
    <t>1.  System does not require visibility into devices or virtual assets used to access resources.</t>
  </si>
  <si>
    <t>2.  System requires some devices or virtual assets to report characteristics then use this information to approve resource access.</t>
  </si>
  <si>
    <t>3.  System's initial resource access considers verified device or virtual asset insights.</t>
  </si>
  <si>
    <t>4.  System's resource access considers real-time risk analytics within devices and virtual assets.</t>
  </si>
  <si>
    <t>1. Ssystem manually deploys threat protection capabilities to some devices.</t>
  </si>
  <si>
    <t>2.  System has some automated processes for deploying and updating threat protection capabilities to devices and to virtual assets with limited policy enforcement and compliance monitoring integration.</t>
  </si>
  <si>
    <t>3.  System begins to consolidate threat protection capabilities to centralized solutions for devices and virtual assets and integrates most of these capabilities with policy enforcement and compliance monitoring.</t>
  </si>
  <si>
    <t>4.  System has a centralized threat protection security solution(s) deployed with advanced capabilities for all devices and virtual assets and a unified approach for device threat protection, policy enforcement, and compliance monitoring.</t>
  </si>
  <si>
    <t>1.  System uses a physically labeled inventory and limited software monitoring to review devices on a regular basis with some manual analysis.</t>
  </si>
  <si>
    <t>2.  System uses digital identifiers (e.g., interface addresses, digital tags) alongside a manual inventory and endpoint monitoring of devices when available. Some system devices and virtual assets are under automated analysis (e.g., software-based scanning) for anomaly detection based on risk.</t>
  </si>
  <si>
    <t>3.  System automates both inventory collection (including endpoint monitoring on all standard user devices, e.g., desktops and laptops, mobile phones, tablets, and their virtual assets) and anomaly detection to detect unauthorized devices.</t>
  </si>
  <si>
    <t>4.  System automates status collection of all network connected devices and virtual assets while correlating with identities, conducting endpoint monitoring, and performing anomaly detection to inform resource access. system tracks patterns of provisioning and/or deprovisioning of virtual assets for anomalies.</t>
  </si>
  <si>
    <t>1.  System manually provisions, configures, and/or registers devices within the enterprise.</t>
  </si>
  <si>
    <t>2.  System begins to use tools and scripts to automate the process of provisioning, configuration, registration, and/or deprovisioning for devices and virtual assets.</t>
  </si>
  <si>
    <t>3.  System has implemented monitoring and enforcement mechanisms to identify and manually disconnect or isolate non compliant (vulnerable, unverified certificate; unregistered mac address) devices and virtual assets.</t>
  </si>
  <si>
    <t>4.  System has fully automated processes for provisioning, registering, monitoring, isolating, remediating, and deprovisioning devices and virtual assets.</t>
  </si>
  <si>
    <t>1.  System sets some policies for the lifecycle of their traditional and peripheral computing devices and relies on manual processes to maintain (e.g., update, patch, sanitize) these devices.</t>
  </si>
  <si>
    <t>2.  System sets and enforces policies for the procurement of new devices, the lifecycle of non-traditional computing devices and virtual assets, and for regularly conducting monitoring and scanning of devices.</t>
  </si>
  <si>
    <t>3.  System sets enterprise-wide policies for the lifecycle of devices and virtual assets, including their enumeration and accountability, with some automated enforcement mechanisms.</t>
  </si>
  <si>
    <t>4.  System automates policies for the lifecycle of all network-connected devices and virtual assets across the enterprise.</t>
  </si>
  <si>
    <t>1.  System defines their network architecture using large perimeter/macro-segmentation with minimal restrictions on reachability within network segments. system may also rely on multi-service interconnections (e.g., bulk traffic VPN tunnels).</t>
  </si>
  <si>
    <t>2.  System begins to deploy network architecture with the isolation of critical workloads, constraining connectivity to least function principles, and a transition toward service-specific interconnections.</t>
  </si>
  <si>
    <t>3.  System expands deployment of endpoint and application profile isolation mechanisms to more of their network architecture with ingress/egress micro-perimeters and service specific interconnections.</t>
  </si>
  <si>
    <t>4.  System network architecture consists of fully distributed ingress/egress micro-perimeters and extensive micro-segmentation based around application profiles with dynamic just-in-time and just-enough connectivity for service-specific interconnections.</t>
  </si>
  <si>
    <t>1.  System manually implements static network rules and configurations to manage traffic at service provisioning, with limited monitoring capabilities (e.g., application performance monitoring or anomaly detection) and manual audits and reviews of profile changes for mission critical applications.</t>
  </si>
  <si>
    <t>2.  System establishes application profiles with distinct traffic management features and begins to map all applications to these profiles. system expands application of static rules to all applications and performs periodic manual audits of application profile assessments.</t>
  </si>
  <si>
    <t>3.  System implements dynamic network rules and configurations for resource optimization that are periodically adapted based upon automated risk-aware and risk-responsive application profile assessments and monitoring.</t>
  </si>
  <si>
    <t>4.  System implements dynamic network rules and configurations that continuously evolve to meet application profile needs and reprioritize applications based on mission criticality, risk, etc.</t>
  </si>
  <si>
    <t>1.  System encrypts minimal traffic and relies on manual or ad hoc processes to manage and secure encryption keys.</t>
  </si>
  <si>
    <t>2.  System begins to encrypt all traffic to internal applications, to prefer encryption for traffic to external applications, to formalize key management policies, and to secure server/service encryption keys.</t>
  </si>
  <si>
    <t>3.  System ensures encryption for all applicable internal and external traffic protocols, manages issuance and rotation of keys and certificates, and begins to incorporate best practices for cryptographic agility.</t>
  </si>
  <si>
    <t>4.  System continues to encrypt traffic as appropriate, enforces least privilege principles for secure key management enterprise wide, and incorporates best practices for cryptographic agility as widely as possible.</t>
  </si>
  <si>
    <t>1.  System configures network capabilities on a case-by case basis to only match individual application availability demands with limited resilience mechanisms for workloads not deemed mission critical.</t>
  </si>
  <si>
    <t>2.  System begins to configure network capabilities to manage availability demands for additional applications and expand resilience mechanisms for workloads not deemed mission critical.</t>
  </si>
  <si>
    <t>3.  System has configured network capabilities to dynamically manage the availability demands and resilience mechanisms for the majority of their applications.</t>
  </si>
  <si>
    <t>4.  System integrates holistic delivery and awareness in adapting to changes in availability demands for all workloads and provides proportionate resilience.</t>
  </si>
  <si>
    <t>1.  System incorporates limited boundary-focused network monitoring capabilities with minimal analysis to start developing centralized situational awareness.</t>
  </si>
  <si>
    <t>2.  System employs network monitoring capabilities based on known indicators of compromise (including network enumeration) to develop situational awareness in each environment and begins to correlate telemetry across traffic types and environments for analysis and threat hunting activities.</t>
  </si>
  <si>
    <t>3.  System deploys anomaly based network detection capabilities to develop situational awareness across all environments, begins to correlate telemetry from multiple sources for analysis, and incorporates automated processes for robust threat hunting activities.</t>
  </si>
  <si>
    <t>4.  System maintains visibility into communication across all system networks and environments while enabling enterprise-wide situational awareness and advanced monitoring capabilities that automate telemetry correlation across all detection sources.</t>
  </si>
  <si>
    <t>1.  System uses manual processes to manage the configuration and resource lifecycle for system networks and environments with periodic integration of policy requirements and situational awareness.</t>
  </si>
  <si>
    <t>2.  System begins using automated methods to manage the configuration and resource lifecycle for some system networks or environments and ensures that all resources have a defined lifetime based on policies and telemetry.</t>
  </si>
  <si>
    <t>3.  System uses automated change management methods (e.g., CI/CD) to manage the configuration and resource lifecycle for all system networks and environments, responding to and enforcing policies and protections against perceived risks.</t>
  </si>
  <si>
    <t>4.  System networks and environments are defined using infrastructure-as-code managed by automated change management methods, including automated initiation and expiration to align with changing needs.</t>
  </si>
  <si>
    <t>1.  System implements static network policies (access, protocols, segmentation, alerts, and remediation) with an approach focused on perimeter protections</t>
  </si>
  <si>
    <t>2.  System defines and begins to implement policies tailored to individual network segments and resources while also inheriting corporate-wide rules as appropriate.</t>
  </si>
  <si>
    <t>3.  System incorporates automation in implementing tailored policies and facilitates the transition from perimeter-focused protections.</t>
  </si>
  <si>
    <t>4.  System implements enterprise-wide network policies that enable tailored, local controls; dynamic updates; and secure external connections based on application and user workflows.</t>
  </si>
  <si>
    <t>1.  System authorizes access to applications primarily based on local authorization and static attributes.</t>
  </si>
  <si>
    <t>2.  System begins to implement authorizing access capabilities to applications that incorporate contextual information (e.g., identity, device compliance, and/or other attributes) per request with expiration.</t>
  </si>
  <si>
    <t>3.  System automates application access decisions with expanded contextual information and enforced expiration conditions that adhere to least privilege principles.</t>
  </si>
  <si>
    <t>4.  System continuously authorizes application access, incorporating real-time risk analytics and factors such as behavior or usage patterns.</t>
  </si>
  <si>
    <t>1.  System threat protections have minimal integration with application workflows, applying general purpose protections for known threats.</t>
  </si>
  <si>
    <t>2.  System integrates threat protections into mission critical application workflows, applying protections against known threats and some application specific threats.</t>
  </si>
  <si>
    <t>3.  System integrates threat protections into all application workflows, protecting against some application-specific and targeted threats.</t>
  </si>
  <si>
    <t>4.  System integrates advanced threat protections into all application workflows, offering real-time visibility and content-aware protections against sophisticated attacks tailored to applications.</t>
  </si>
  <si>
    <t>1.  System makes some mission critical applications available only over private networks and protected public network connections (e.g., VPN) with monitoring.</t>
  </si>
  <si>
    <t>2.  System makes some of their applicable mission critical applications available over open public networks to authorized users with need via brokered connections.</t>
  </si>
  <si>
    <t>3.  System makes most of their applicable mission critical applications available over open public network connections to authorized users as needed.</t>
  </si>
  <si>
    <t>4.  System makes all applicable applications available over open public networks to authorized users and devices, where appropriate, as needed.</t>
  </si>
  <si>
    <t>1.  System has ad hoc development, testing, and production environments with non-robust code deployment mechanisms.</t>
  </si>
  <si>
    <t>2.  System provides infrastructure for development, testing, and production environments (including automation) with formal code deployment mechanisms through CI/CD pipelines and requisite access controls in support of least privilege principles.</t>
  </si>
  <si>
    <t>3.  System uses distinct and coordinated teams for development, security, and operations while removing developer access to production environment for code deployment.</t>
  </si>
  <si>
    <t>4.  System leverages immutable workloads where feasible, only allowing changes to take effect through redeployment, and removes administrator access to deployment environments in favor of automated processes for code deployment.</t>
  </si>
  <si>
    <t>1.  System performs application security testing prior to deployment, primarily via manual testing methods.</t>
  </si>
  <si>
    <t>2.  System begins to use static and dynamic (i.e., application is executing) testing methods to perform security testing, including manual expert analysis, prior to application deployment.</t>
  </si>
  <si>
    <t>3.   System integrates application security testing into the application development and deployment process, including the use of periodic dynamic testing methods.</t>
  </si>
  <si>
    <t>4.  System integrates application security testing throughout the software development lifecycle across the enterprise with routine automated testing of deployed applications.</t>
  </si>
  <si>
    <t>1.  System performs some performance and security monitoring of mission critical applications with limited aggregation and analytics.</t>
  </si>
  <si>
    <t>2.  System begins to automate application profile (e.g., state, health, and performance) and security monitoring for improved log collection, aggregation, and analytics.</t>
  </si>
  <si>
    <t>3.  System automates profile and security monitoring for most applications with heuristics to identify application-specific and enterprise-wide trends and refines processes over time to address gaps in visibility</t>
  </si>
  <si>
    <t>4.  System performs continuous and dynamic monitoring across all applications to maintain enterprise-wide comprehensive visibility.</t>
  </si>
  <si>
    <t>1.  System manually establishes static application hosting location and access at provisioning with limited maintenance and review.</t>
  </si>
  <si>
    <t>2.  System periodically modifies application configurations (including location and access) to meet relevant security and performance goals.</t>
  </si>
  <si>
    <t>3.  System automates application configurations to respond to operational and environmental changes.</t>
  </si>
  <si>
    <t>4.  System automates application configurations to continuously optimize for security and performance.</t>
  </si>
  <si>
    <t>1.  System relies primarily on manual enforcement policies for application access, development, deployment, software asset management, security testing and evaluation (ST&amp;E) at technology insertion, patching, and tracking software dependencies.</t>
  </si>
  <si>
    <t>2.  System begins to automate policy enforcement for application development (including access to development infrastructure), deployment, software asset management, ST&amp;E at technology insertion, patching, and tracking software dependencies based upon mission needs (for example, with Software Bill of Materials).</t>
  </si>
  <si>
    <t>4.  System fully automates policies governing applications development and deployment, including incorporating dynamic updates for applications through the CI/CD pipeline.</t>
  </si>
  <si>
    <t>3.  System implements tiered, tailored policies enterprise wide for applications and all aspects of the application development and deployment lifecycles and leverages automation, where possible, to support enforcement.</t>
  </si>
  <si>
    <t>1.  System manually identifies and inventories some system data (e.g., mission critical data).</t>
  </si>
  <si>
    <t>2.  System begins to automate data inventory processes for both on-premises and in cloud environments, covering most system data, and begins to incorporate protections against data loss.</t>
  </si>
  <si>
    <t>3.  System automates data inventory and tracking enterprise-wide, covering all applicable system data, with data loss prevention strategies based upon static attributes and/or labels.</t>
  </si>
  <si>
    <t>4.  System continuously inventories all applicable system data and employs robust data loss prevention strategies that dynamically block suspected data exfiltration.</t>
  </si>
  <si>
    <t>1.  System employs limited and ad hoc data categorization capabilities.</t>
  </si>
  <si>
    <t>2.  System begins to implement a data categorization strategy with defined labels and manual enforcement mechanisms.</t>
  </si>
  <si>
    <t>3.  System automates some data categorization and labeling processes in a consistent, tiered, targeted manner with simple, structured formats and regular review.</t>
  </si>
  <si>
    <t>4.  System automates data categorization and labeling enterprise-wide with robust techniques; granular, structured formats; and mechanisms to address all data types.</t>
  </si>
  <si>
    <t>1.  System primarily makes data available from on-premises data stores with some off-site backup</t>
  </si>
  <si>
    <t>2.  System makes some data available from redundant, highly available data stores (e.g., cloud) and maintains off-site backups for on-premises data.</t>
  </si>
  <si>
    <t>3.  System primarily makes data available from redundant, highly available data stores and ensures access to historical data.</t>
  </si>
  <si>
    <t>4.  System uses dynamic methods to optimize data availability, including historical data, according to user and entity need.</t>
  </si>
  <si>
    <t>1.  System governs user and entity access (e.g., permissions to read, write, copy, grant others access, etc.) to data through static access controls.</t>
  </si>
  <si>
    <t>2.  System begins to deploy automated data access controls that incorporate elements of least privilege across the enterprise.</t>
  </si>
  <si>
    <t>3.  System automates data access controls that consider various attributes such as identity, device risk, application, data category, etc., and are time limited where applicable.</t>
  </si>
  <si>
    <t>4.  System automates dynamic just-in-time and just-enough data access controls enterprise-wide with continuous review of permissions.</t>
  </si>
  <si>
    <t>1.  System encrypts minimal system data at rest and in transit and relies on manual or ad hoc processes to manage and secure encryption keys.</t>
  </si>
  <si>
    <t>2.  System encrypts all data in transit and, where feasible, data at rest (e.g., mission critical data and data stored in external environments) and begins to formalize key management policies and secure encryption keys.</t>
  </si>
  <si>
    <t>3.  System encrypts all data at rest and in transit across the enterprise to the maximum extent  possible, begins to incorporate cryptographic agility, and protects encryption keys (i.e., secrets  are not hard coded and are rotated on a regular basis).</t>
  </si>
  <si>
    <t>4.  System encrypts data in use where appropriate, enforces least privilege principles for secure key management enterprise-wide, and applies encryption using up-to-date standards and cryptographic agility to the extent possible.</t>
  </si>
  <si>
    <t>1.  System has limited visibility into data including location, access, and usage, with analysis consisting primarily of manual processes.</t>
  </si>
  <si>
    <t>2.  System obtains visibility based on data inventory management, categorization, encryption, and access attempts, with some automated analysis and correlation.</t>
  </si>
  <si>
    <t>3.  System maintains data visibility in a more comprehensive, enterprise wide manner with automated analysis and correlation and begins to employ predictive analytics.</t>
  </si>
  <si>
    <t>4.  System has visibility across the full data lifecycle with robust analytics, including predictive analytics, that support comprehensive views of system data and continuous security posture assessment.</t>
  </si>
  <si>
    <t>1.  System implements data lifecycle and security policies (e.g., access, usage, storage, encryption, configurations, protections, backups, categorization, sanitization) through manual, and potentially ad hoc, processes.</t>
  </si>
  <si>
    <t>2.  System uses some automated processes to implement data lifecycle and security policies.</t>
  </si>
  <si>
    <t>3.  System implements data lifecycle and security policies primarily through automated methods for most system data in a consistent, tiered, targeted manner across the enterprise.</t>
  </si>
  <si>
    <t>4.  System automates, to the maximum extent possible, data lifecycles and security policies for all system data across the enterprise.</t>
  </si>
  <si>
    <t>1.  System relies on ad hoc data governance policies (e.g., for protection, categorization, access, inventorying, storage, recovery, removal, etc.) with manual implementation.</t>
  </si>
  <si>
    <t>2.  System defines high-level data governance policies and relies primarily on manual, segmented implementation.</t>
  </si>
  <si>
    <t>3.  System begins integration of data lifecycle policy enforcement across the enterprise, enabling more unified definitions for data governance policies</t>
  </si>
  <si>
    <t>4.  System data lifecycle policies are unified to the maximum extent possible and dynamically enforced across the enterprise.</t>
  </si>
  <si>
    <t>1.  System manually collects limited logs across their enterprise with low fidelity and minimal analysis.</t>
  </si>
  <si>
    <t>2.  System begins to automate the collection and analysis of logs and events for mission critical functions and regularly assesses processes for gaps in visibility.</t>
  </si>
  <si>
    <t>3.  System expands the automated collection of logs and events enterprise-wide (including virtual environments) for centralized analysis that correlates across multiple sources.</t>
  </si>
  <si>
    <t>4.  System maintains comprehensive visibility enterprise-wide via centralized dynamic monitoring and advanced analysis of logs and events.</t>
  </si>
  <si>
    <t>1.  System relies on static and manual processes to orchestrate operations and response activities with limited automation</t>
  </si>
  <si>
    <t>2.  System begins automating orchestration and response activities in support of critical mission functions.</t>
  </si>
  <si>
    <t>3.  System automates orchestration and response activities enterprise-wide, leveraging contextual information from multiple sources to inform decisions.</t>
  </si>
  <si>
    <t>4.  System orchestration and response activities dynamically respond to enterprise-wide changing requirements and environmental changes.</t>
  </si>
  <si>
    <t>1.  System implements policies in an ad hoc manner across the enterprise, with policies enforced via manual processes or static technical mechanisms.</t>
  </si>
  <si>
    <t>2.  System defines and begins implementing policies for enterprise-wide enforcement with minimal automation and manual updates.</t>
  </si>
  <si>
    <t>3.  System implements tiered, tailored policies enterprise wide and leverages automation where possible to support enforcement. Access policy decisions incorporate contextual information from multiple sources.</t>
  </si>
  <si>
    <t>4.  System implements and fully automates enterprise-wide policies that enable tailored local controls with continuous enforcement and dynamic updates.</t>
  </si>
  <si>
    <t xml:space="preserve">Question on Capability </t>
  </si>
  <si>
    <t>ZTM Scorecard Questionnaire</t>
  </si>
  <si>
    <t xml:space="preserve">SharePoint Link
</t>
  </si>
  <si>
    <t xml:space="preserve">This questionnaire is intended to assess the current maturity level of each FISMA system, measured against the capabilities identified in the CISA Zero Trust Maturity Model.  The goal of this Scorecard to identify gaps in capabilities and track actionable plans for achieving the next level of maturity.  We should view this as an opportunity to identify resources for improvement, rather than grading current status.  Note that Zero Trust is an iterative process meant to focus on protecting the most sensitive systems and data, so prioritization of HVAs and critical systems is expected.  
Each FISMA system should have its own Excel workbook completed.  Note that multiple parties should be involved in the completion of each Questionairre (for example, a system owner or SME may complete the multiple choice responses and free response column to describe why each 1-4 choice was selected, but leadership/budget input should be involved in responding to plans to further mature each capability).
Each OpDiv is responsible for coordinating the distribution of the Questionnaires to the responsible parties for completion.  Each OpDiv should identify 2 points of contact responsible to submit completed responses to the following SharePoint folder: 
</t>
  </si>
  <si>
    <t xml:space="preserve">These 2 points of contact are responsible for ensuring that both the system owners or SME complete the multiple choice and free response sections, and that leadership adds content around plans to advance to the next stage of maturity and budget implications.
Questions can be sent to zerotrust@hhs.gov at any time and working sessions will be scheduled to address concerns and benefit from others' experience as we work through this requirement.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</si>
</sst>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0000000"/>
  </numFmts>
  <fonts count="18" x14ac:knownFonts="1">
    <font>
      <sz val="11"/>
      <color theme="1"/>
      <name val="Calibri"/>
      <family val="2"/>
      <scheme val="minor"/>
    </font>
    <font>
      <sz val="12"/>
      <color theme="1"/>
      <name val="Times New Roman"/>
      <family val="1"/>
    </font>
    <font>
      <sz val="14"/>
      <color theme="1"/>
      <name val="Times New Roman"/>
      <family val="1"/>
    </font>
    <font>
      <b/>
      <sz val="14"/>
      <color theme="1"/>
      <name val="Times New Roman"/>
      <family val="1"/>
    </font>
    <font>
      <b/>
      <sz val="16"/>
      <color theme="1"/>
      <name val="Times New Roman"/>
      <family val="1"/>
    </font>
    <font>
      <sz val="16"/>
      <color theme="1"/>
      <name val="Calibri"/>
      <family val="2"/>
      <scheme val="minor"/>
    </font>
    <font>
      <sz val="16"/>
      <color theme="1"/>
      <name val="Times New Roman"/>
      <family val="1"/>
    </font>
    <font>
      <sz val="28"/>
      <color theme="1"/>
      <name val="Times New Roman"/>
      <family val="1"/>
    </font>
    <font>
      <b/>
      <sz val="20"/>
      <color theme="1"/>
      <name val="Times New Roman"/>
      <family val="1"/>
    </font>
    <font>
      <sz val="20"/>
      <color theme="1"/>
      <name val="Times New Roman"/>
      <family val="1"/>
    </font>
    <font>
      <b/>
      <sz val="22"/>
      <color theme="1"/>
      <name val="Times New Roman"/>
      <family val="1"/>
    </font>
    <font>
      <b/>
      <sz val="36"/>
      <color theme="1"/>
      <name val="Times New Roman"/>
      <family val="1"/>
    </font>
    <font>
      <sz val="36"/>
      <color theme="1"/>
      <name val="Times New Roman"/>
      <family val="1"/>
    </font>
    <font>
      <b/>
      <sz val="24"/>
      <color theme="1"/>
      <name val="Times New Roman"/>
      <family val="1"/>
    </font>
    <font>
      <b/>
      <sz val="18"/>
      <color theme="1"/>
      <name val="Times New Roman"/>
      <family val="1"/>
    </font>
    <font>
      <b/>
      <sz val="48"/>
      <color theme="1"/>
      <name val="Times New Roman"/>
      <family val="1"/>
    </font>
    <font>
      <b/>
      <sz val="16"/>
      <color theme="4"/>
      <name val="Calibri"/>
      <family val="2"/>
      <scheme val="minor"/>
    </font>
    <font>
      <u/>
      <sz val="11"/>
      <color theme="1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ECECEC"/>
        <bgColor indexed="64"/>
      </patternFill>
    </fill>
    <fill>
      <patternFill patternType="solid">
        <fgColor theme="0" tint="-4.9989318521683403E-2"/>
        <bgColor indexed="64"/>
      </patternFill>
    </fill>
  </fills>
  <borders count="6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thick">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ck">
        <color auto="1"/>
      </bottom>
      <diagonal/>
    </border>
    <border>
      <left style="thin">
        <color auto="1"/>
      </left>
      <right style="thin">
        <color auto="1"/>
      </right>
      <top style="thick">
        <color auto="1"/>
      </top>
      <bottom/>
      <diagonal/>
    </border>
    <border>
      <left style="thin">
        <color auto="1"/>
      </left>
      <right style="thin">
        <color auto="1"/>
      </right>
      <top style="thick">
        <color auto="1"/>
      </top>
      <bottom style="dotted">
        <color auto="1"/>
      </bottom>
      <diagonal/>
    </border>
    <border>
      <left style="thin">
        <color auto="1"/>
      </left>
      <right style="thin">
        <color auto="1"/>
      </right>
      <top/>
      <bottom style="dotted">
        <color auto="1"/>
      </bottom>
      <diagonal/>
    </border>
    <border>
      <left/>
      <right/>
      <top style="thin">
        <color auto="1"/>
      </top>
      <bottom style="thin">
        <color auto="1"/>
      </bottom>
      <diagonal/>
    </border>
    <border>
      <left style="thin">
        <color auto="1"/>
      </left>
      <right style="thin">
        <color auto="1"/>
      </right>
      <top style="dotted">
        <color auto="1"/>
      </top>
      <bottom style="thin">
        <color auto="1"/>
      </bottom>
      <diagonal/>
    </border>
    <border>
      <left/>
      <right/>
      <top style="thick">
        <color auto="1"/>
      </top>
      <bottom/>
      <diagonal/>
    </border>
    <border>
      <left style="thin">
        <color auto="1"/>
      </left>
      <right/>
      <top style="thick">
        <color auto="1"/>
      </top>
      <bottom style="thick">
        <color auto="1"/>
      </bottom>
      <diagonal/>
    </border>
    <border>
      <left/>
      <right/>
      <top style="thick">
        <color auto="1"/>
      </top>
      <bottom style="thick">
        <color auto="1"/>
      </bottom>
      <diagonal/>
    </border>
    <border>
      <left/>
      <right style="thin">
        <color auto="1"/>
      </right>
      <top style="thick">
        <color auto="1"/>
      </top>
      <bottom style="thick">
        <color auto="1"/>
      </bottom>
      <diagonal/>
    </border>
    <border>
      <left/>
      <right/>
      <top/>
      <bottom style="dashed">
        <color theme="0" tint="-0.499984740745262"/>
      </bottom>
      <diagonal/>
    </border>
    <border>
      <left style="thin">
        <color auto="1"/>
      </left>
      <right style="thin">
        <color auto="1"/>
      </right>
      <top/>
      <bottom style="medium">
        <color auto="1"/>
      </bottom>
      <diagonal/>
    </border>
    <border>
      <left style="thin">
        <color auto="1"/>
      </left>
      <right style="thin">
        <color auto="1"/>
      </right>
      <top style="thick">
        <color auto="1"/>
      </top>
      <bottom style="thick">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ck">
        <color auto="1"/>
      </bottom>
      <diagonal/>
    </border>
    <border>
      <left style="thin">
        <color auto="1"/>
      </left>
      <right style="thin">
        <color auto="1"/>
      </right>
      <top style="thick">
        <color auto="1"/>
      </top>
      <bottom style="medium">
        <color auto="1"/>
      </bottom>
      <diagonal/>
    </border>
    <border>
      <left style="thin">
        <color auto="1"/>
      </left>
      <right style="thin">
        <color auto="1"/>
      </right>
      <top style="medium">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style="thick">
        <color auto="1"/>
      </right>
      <top style="thin">
        <color auto="1"/>
      </top>
      <bottom style="thin">
        <color auto="1"/>
      </bottom>
      <diagonal/>
    </border>
    <border>
      <left style="thick">
        <color auto="1"/>
      </left>
      <right/>
      <top style="thin">
        <color auto="1"/>
      </top>
      <bottom style="thick">
        <color auto="1"/>
      </bottom>
      <diagonal/>
    </border>
    <border>
      <left/>
      <right style="thick">
        <color auto="1"/>
      </right>
      <top style="thin">
        <color auto="1"/>
      </top>
      <bottom style="thick">
        <color auto="1"/>
      </bottom>
      <diagonal/>
    </border>
    <border>
      <left style="thin">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medium">
        <color auto="1"/>
      </right>
      <top style="thick">
        <color auto="1"/>
      </top>
      <bottom style="thin">
        <color auto="1"/>
      </bottom>
      <diagonal/>
    </border>
    <border>
      <left style="thin">
        <color auto="1"/>
      </left>
      <right style="thick">
        <color auto="1"/>
      </right>
      <top style="thick">
        <color auto="1"/>
      </top>
      <bottom/>
      <diagonal/>
    </border>
    <border>
      <left style="thick">
        <color auto="1"/>
      </left>
      <right style="thin">
        <color auto="1"/>
      </right>
      <top style="thin">
        <color auto="1"/>
      </top>
      <bottom/>
      <diagonal/>
    </border>
    <border>
      <left/>
      <right/>
      <top style="thin">
        <color auto="1"/>
      </top>
      <bottom style="thick">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style="thick">
        <color indexed="64"/>
      </left>
      <right style="thin">
        <color indexed="64"/>
      </right>
      <top style="thick">
        <color indexed="64"/>
      </top>
      <bottom style="medium">
        <color auto="1"/>
      </bottom>
      <diagonal/>
    </border>
    <border>
      <left style="thin">
        <color indexed="64"/>
      </left>
      <right style="thick">
        <color indexed="64"/>
      </right>
      <top style="thick">
        <color indexed="64"/>
      </top>
      <bottom style="medium">
        <color auto="1"/>
      </bottom>
      <diagonal/>
    </border>
    <border>
      <left style="thick">
        <color indexed="64"/>
      </left>
      <right style="thin">
        <color auto="1"/>
      </right>
      <top/>
      <bottom/>
      <diagonal/>
    </border>
    <border>
      <left style="thin">
        <color auto="1"/>
      </left>
      <right style="thick">
        <color indexed="64"/>
      </right>
      <top/>
      <bottom/>
      <diagonal/>
    </border>
    <border>
      <left style="thin">
        <color auto="1"/>
      </left>
      <right style="thick">
        <color indexed="64"/>
      </right>
      <top/>
      <bottom style="thick">
        <color auto="1"/>
      </bottom>
      <diagonal/>
    </border>
    <border>
      <left style="thin">
        <color auto="1"/>
      </left>
      <right style="thick">
        <color indexed="64"/>
      </right>
      <top style="thick">
        <color auto="1"/>
      </top>
      <bottom style="thick">
        <color auto="1"/>
      </bottom>
      <diagonal/>
    </border>
    <border>
      <left style="thick">
        <color indexed="64"/>
      </left>
      <right style="thin">
        <color auto="1"/>
      </right>
      <top style="thick">
        <color auto="1"/>
      </top>
      <bottom/>
      <diagonal/>
    </border>
    <border>
      <left style="thick">
        <color indexed="64"/>
      </left>
      <right style="thin">
        <color auto="1"/>
      </right>
      <top/>
      <bottom style="thick">
        <color auto="1"/>
      </bottom>
      <diagonal/>
    </border>
    <border>
      <left style="thick">
        <color indexed="64"/>
      </left>
      <right style="thin">
        <color auto="1"/>
      </right>
      <top/>
      <bottom style="thin">
        <color auto="1"/>
      </bottom>
      <diagonal/>
    </border>
    <border>
      <left style="thin">
        <color auto="1"/>
      </left>
      <right style="thick">
        <color indexed="64"/>
      </right>
      <top/>
      <bottom style="thin">
        <color auto="1"/>
      </bottom>
      <diagonal/>
    </border>
    <border>
      <left/>
      <right style="thin">
        <color auto="1"/>
      </right>
      <top style="thick">
        <color auto="1"/>
      </top>
      <bottom style="thin">
        <color auto="1"/>
      </bottom>
      <diagonal/>
    </border>
    <border>
      <left/>
      <right/>
      <top/>
      <bottom style="thin">
        <color auto="1"/>
      </bottom>
      <diagonal/>
    </border>
  </borders>
  <cellStyleXfs count="2">
    <xf numFmtId="0" fontId="0" fillId="0" borderId="0"/>
    <xf numFmtId="0" fontId="17" fillId="0" borderId="0" applyNumberFormat="0" applyFill="0" applyBorder="0" applyAlignment="0" applyProtection="0"/>
  </cellStyleXfs>
  <cellXfs count="193">
    <xf numFmtId="0" fontId="0" fillId="0" borderId="0" xfId="0"/>
    <xf numFmtId="0" fontId="5" fillId="4" borderId="0" xfId="0" applyFont="1" applyFill="1" applyAlignment="1">
      <alignment vertical="center"/>
    </xf>
    <xf numFmtId="0" fontId="0" fillId="4" borderId="0" xfId="0" applyFill="1"/>
    <xf numFmtId="0" fontId="2" fillId="0" borderId="6" xfId="0" applyFont="1" applyBorder="1" applyAlignment="1" applyProtection="1">
      <alignment vertical="top" wrapText="1"/>
      <protection locked="0"/>
    </xf>
    <xf numFmtId="0" fontId="2" fillId="0" borderId="7" xfId="0" applyFont="1" applyBorder="1" applyAlignment="1" applyProtection="1">
      <alignment vertical="top" wrapText="1"/>
      <protection locked="0"/>
    </xf>
    <xf numFmtId="0" fontId="2" fillId="0" borderId="9" xfId="0" applyFont="1" applyBorder="1" applyAlignment="1">
      <alignment vertical="top"/>
    </xf>
    <xf numFmtId="0" fontId="2" fillId="0" borderId="6" xfId="0" applyFont="1" applyBorder="1" applyAlignment="1">
      <alignment vertical="top" wrapText="1"/>
    </xf>
    <xf numFmtId="0" fontId="2" fillId="0" borderId="9" xfId="0" applyFont="1" applyBorder="1" applyAlignment="1">
      <alignment vertical="top" wrapText="1"/>
    </xf>
    <xf numFmtId="0" fontId="2" fillId="0" borderId="9" xfId="0" applyFont="1" applyBorder="1" applyAlignment="1" applyProtection="1">
      <alignment vertical="top" wrapText="1"/>
      <protection locked="0"/>
    </xf>
    <xf numFmtId="0" fontId="2" fillId="0" borderId="10" xfId="0" applyFont="1" applyBorder="1" applyAlignment="1">
      <alignment vertical="top" wrapText="1"/>
    </xf>
    <xf numFmtId="0" fontId="1" fillId="4" borderId="0" xfId="0" applyFont="1" applyFill="1" applyAlignment="1">
      <alignment vertical="top"/>
    </xf>
    <xf numFmtId="0" fontId="2" fillId="0" borderId="12" xfId="0" applyFont="1" applyBorder="1" applyAlignment="1">
      <alignment vertical="top" wrapText="1"/>
    </xf>
    <xf numFmtId="0" fontId="2" fillId="0" borderId="13" xfId="0" applyFont="1" applyBorder="1" applyAlignment="1">
      <alignment vertical="top" wrapText="1"/>
    </xf>
    <xf numFmtId="0" fontId="2" fillId="0" borderId="0" xfId="0" applyFont="1" applyAlignment="1">
      <alignment vertical="top" wrapText="1"/>
    </xf>
    <xf numFmtId="0" fontId="2" fillId="0" borderId="7" xfId="0" applyFont="1" applyBorder="1" applyAlignment="1">
      <alignment vertical="top" wrapText="1"/>
    </xf>
    <xf numFmtId="0" fontId="6" fillId="4" borderId="0" xfId="0" applyFont="1" applyFill="1" applyAlignment="1">
      <alignment vertical="top"/>
    </xf>
    <xf numFmtId="0" fontId="6" fillId="4" borderId="0" xfId="0" applyFont="1" applyFill="1" applyAlignment="1" applyProtection="1">
      <alignment vertical="top"/>
      <protection locked="0"/>
    </xf>
    <xf numFmtId="0" fontId="6" fillId="4" borderId="0" xfId="0" applyFont="1" applyFill="1" applyAlignment="1">
      <alignment vertical="top" wrapText="1"/>
    </xf>
    <xf numFmtId="0" fontId="7" fillId="4" borderId="0" xfId="0" applyFont="1" applyFill="1" applyAlignment="1">
      <alignment horizontal="center" vertical="center" wrapText="1"/>
    </xf>
    <xf numFmtId="0" fontId="1" fillId="4" borderId="0" xfId="0" applyFont="1" applyFill="1" applyAlignment="1" applyProtection="1">
      <alignment vertical="top"/>
      <protection locked="0"/>
    </xf>
    <xf numFmtId="0" fontId="8" fillId="4" borderId="0" xfId="0" applyFont="1" applyFill="1" applyAlignment="1">
      <alignment horizontal="center" vertical="center"/>
    </xf>
    <xf numFmtId="0" fontId="1" fillId="4" borderId="0" xfId="0" applyFont="1" applyFill="1" applyAlignment="1">
      <alignment vertical="top" wrapText="1"/>
    </xf>
    <xf numFmtId="0" fontId="3" fillId="3" borderId="1" xfId="0" applyFont="1" applyFill="1" applyBorder="1" applyAlignment="1">
      <alignment horizontal="center" vertical="center"/>
    </xf>
    <xf numFmtId="0" fontId="4" fillId="4" borderId="0" xfId="0" applyFont="1" applyFill="1" applyAlignment="1">
      <alignment vertical="center"/>
    </xf>
    <xf numFmtId="0" fontId="3" fillId="4" borderId="1" xfId="0" applyFont="1" applyFill="1" applyBorder="1" applyAlignment="1">
      <alignment vertical="top"/>
    </xf>
    <xf numFmtId="0" fontId="2" fillId="4" borderId="1" xfId="0" applyFont="1" applyFill="1" applyBorder="1" applyAlignment="1">
      <alignment vertical="top" wrapText="1"/>
    </xf>
    <xf numFmtId="0" fontId="3" fillId="0" borderId="1" xfId="0" applyFont="1" applyBorder="1" applyAlignment="1">
      <alignment vertical="top"/>
    </xf>
    <xf numFmtId="0" fontId="2" fillId="0" borderId="1" xfId="0" applyFont="1" applyBorder="1" applyAlignment="1">
      <alignment vertical="top" wrapText="1"/>
    </xf>
    <xf numFmtId="0" fontId="2" fillId="4" borderId="0" xfId="0" applyFont="1" applyFill="1" applyAlignment="1">
      <alignment vertical="top"/>
    </xf>
    <xf numFmtId="0" fontId="2" fillId="4" borderId="0" xfId="0" applyFont="1" applyFill="1"/>
    <xf numFmtId="0" fontId="3" fillId="3" borderId="1" xfId="0" applyFont="1" applyFill="1" applyBorder="1" applyAlignment="1">
      <alignment horizontal="center"/>
    </xf>
    <xf numFmtId="0" fontId="2" fillId="0" borderId="10" xfId="0" applyFont="1" applyBorder="1" applyAlignment="1" applyProtection="1">
      <alignment vertical="top" wrapText="1"/>
      <protection locked="0"/>
    </xf>
    <xf numFmtId="0" fontId="4" fillId="5" borderId="17" xfId="0" applyFont="1" applyFill="1" applyBorder="1" applyAlignment="1">
      <alignment vertical="center"/>
    </xf>
    <xf numFmtId="0" fontId="2" fillId="4" borderId="1" xfId="0" applyFont="1" applyFill="1" applyBorder="1" applyAlignment="1">
      <alignment horizontal="center" vertical="center"/>
    </xf>
    <xf numFmtId="2" fontId="2" fillId="4" borderId="1" xfId="0" applyNumberFormat="1" applyFont="1" applyFill="1" applyBorder="1" applyAlignment="1">
      <alignment horizontal="center" vertical="center"/>
    </xf>
    <xf numFmtId="164" fontId="3" fillId="6" borderId="27" xfId="0" applyNumberFormat="1" applyFont="1" applyFill="1" applyBorder="1" applyAlignment="1">
      <alignment horizontal="center" vertical="center"/>
    </xf>
    <xf numFmtId="164" fontId="2" fillId="6" borderId="3" xfId="0" applyNumberFormat="1" applyFont="1" applyFill="1" applyBorder="1" applyAlignment="1">
      <alignment horizontal="center" vertical="center"/>
    </xf>
    <xf numFmtId="164" fontId="2" fillId="6" borderId="4" xfId="0" applyNumberFormat="1" applyFont="1" applyFill="1" applyBorder="1" applyAlignment="1">
      <alignment horizontal="center" vertical="center"/>
    </xf>
    <xf numFmtId="0" fontId="3" fillId="4" borderId="1" xfId="0" applyFont="1" applyFill="1" applyBorder="1" applyAlignment="1">
      <alignment horizontal="right" vertical="center"/>
    </xf>
    <xf numFmtId="1" fontId="2" fillId="4" borderId="1" xfId="0" applyNumberFormat="1" applyFont="1" applyFill="1" applyBorder="1" applyAlignment="1">
      <alignment horizontal="center" vertical="center"/>
    </xf>
    <xf numFmtId="2" fontId="3" fillId="6" borderId="27" xfId="0" applyNumberFormat="1" applyFont="1" applyFill="1" applyBorder="1" applyAlignment="1">
      <alignment horizontal="center" vertical="center"/>
    </xf>
    <xf numFmtId="2" fontId="2" fillId="6" borderId="3" xfId="0" applyNumberFormat="1" applyFont="1" applyFill="1" applyBorder="1" applyAlignment="1">
      <alignment horizontal="center" vertical="center"/>
    </xf>
    <xf numFmtId="2" fontId="2" fillId="6" borderId="4" xfId="0" applyNumberFormat="1" applyFont="1" applyFill="1" applyBorder="1" applyAlignment="1">
      <alignment horizontal="center" vertical="center"/>
    </xf>
    <xf numFmtId="0" fontId="0" fillId="4" borderId="1" xfId="0" applyFill="1" applyBorder="1"/>
    <xf numFmtId="0" fontId="3" fillId="4" borderId="1" xfId="0" applyFont="1" applyFill="1" applyBorder="1" applyAlignment="1">
      <alignment horizontal="center" vertical="center"/>
    </xf>
    <xf numFmtId="0" fontId="3" fillId="4" borderId="39" xfId="0" applyFont="1" applyFill="1" applyBorder="1" applyAlignment="1">
      <alignment horizontal="center" vertical="center"/>
    </xf>
    <xf numFmtId="0" fontId="3" fillId="0" borderId="36" xfId="0" applyFont="1" applyBorder="1" applyAlignment="1">
      <alignment horizontal="left" vertical="center" indent="10"/>
    </xf>
    <xf numFmtId="0" fontId="3" fillId="0" borderId="38" xfId="0" applyFont="1" applyBorder="1" applyAlignment="1">
      <alignment horizontal="left" vertical="center" indent="9"/>
    </xf>
    <xf numFmtId="0" fontId="4" fillId="6" borderId="34" xfId="0" applyFont="1" applyFill="1" applyBorder="1" applyAlignment="1">
      <alignment horizontal="center" vertical="center"/>
    </xf>
    <xf numFmtId="0" fontId="4" fillId="6" borderId="35" xfId="0" applyFont="1" applyFill="1" applyBorder="1" applyAlignment="1">
      <alignment horizontal="center" vertical="center" wrapText="1"/>
    </xf>
    <xf numFmtId="0" fontId="3" fillId="6" borderId="4" xfId="0" applyFont="1" applyFill="1" applyBorder="1" applyAlignment="1">
      <alignment horizontal="center" vertical="center"/>
    </xf>
    <xf numFmtId="0" fontId="3" fillId="6" borderId="4" xfId="0" applyFont="1" applyFill="1" applyBorder="1" applyAlignment="1">
      <alignment horizontal="center" vertical="center" wrapText="1"/>
    </xf>
    <xf numFmtId="164" fontId="3" fillId="6" borderId="4" xfId="0" applyNumberFormat="1" applyFont="1" applyFill="1" applyBorder="1" applyAlignment="1">
      <alignment horizontal="center" vertical="center"/>
    </xf>
    <xf numFmtId="1" fontId="2" fillId="6" borderId="1" xfId="0" applyNumberFormat="1" applyFont="1" applyFill="1" applyBorder="1" applyAlignment="1">
      <alignment horizontal="center" vertical="center"/>
    </xf>
    <xf numFmtId="0" fontId="3" fillId="6" borderId="1" xfId="0" applyFont="1" applyFill="1" applyBorder="1" applyAlignment="1">
      <alignment horizontal="center" vertical="center"/>
    </xf>
    <xf numFmtId="2" fontId="4" fillId="0" borderId="2" xfId="0" applyNumberFormat="1" applyFont="1" applyBorder="1" applyAlignment="1">
      <alignment horizontal="center" vertical="center"/>
    </xf>
    <xf numFmtId="0" fontId="4" fillId="6" borderId="34" xfId="0" applyFont="1" applyFill="1" applyBorder="1" applyAlignment="1">
      <alignment horizontal="center" vertical="center" wrapText="1"/>
    </xf>
    <xf numFmtId="0" fontId="4" fillId="6" borderId="47" xfId="0" applyFont="1" applyFill="1" applyBorder="1" applyAlignment="1">
      <alignment horizontal="center" vertical="center" wrapText="1"/>
    </xf>
    <xf numFmtId="0" fontId="4" fillId="6" borderId="48" xfId="0" applyFont="1" applyFill="1" applyBorder="1" applyAlignment="1">
      <alignment horizontal="center" vertical="center" wrapText="1"/>
    </xf>
    <xf numFmtId="0" fontId="4" fillId="4" borderId="36" xfId="0" applyFont="1" applyFill="1" applyBorder="1" applyAlignment="1">
      <alignment horizontal="center" vertical="center"/>
    </xf>
    <xf numFmtId="0" fontId="4" fillId="4" borderId="37" xfId="0" applyFont="1" applyFill="1" applyBorder="1" applyAlignment="1">
      <alignment horizontal="center" vertical="center"/>
    </xf>
    <xf numFmtId="0" fontId="4" fillId="4" borderId="36" xfId="0" applyFont="1" applyFill="1" applyBorder="1" applyAlignment="1">
      <alignment horizontal="center" vertical="center" wrapText="1"/>
    </xf>
    <xf numFmtId="0" fontId="4" fillId="4" borderId="49" xfId="0" applyFont="1" applyFill="1" applyBorder="1" applyAlignment="1">
      <alignment horizontal="center" vertical="center" wrapText="1"/>
    </xf>
    <xf numFmtId="2" fontId="4" fillId="0" borderId="52" xfId="0" applyNumberFormat="1" applyFont="1" applyBorder="1" applyAlignment="1">
      <alignment horizontal="center" vertical="center"/>
    </xf>
    <xf numFmtId="0" fontId="4" fillId="4" borderId="40" xfId="0" applyFont="1" applyFill="1" applyBorder="1" applyAlignment="1">
      <alignment horizontal="center" vertical="center"/>
    </xf>
    <xf numFmtId="2" fontId="9" fillId="4" borderId="0" xfId="0" applyNumberFormat="1" applyFont="1" applyFill="1" applyAlignment="1" applyProtection="1">
      <alignment vertical="top"/>
      <protection hidden="1"/>
    </xf>
    <xf numFmtId="0" fontId="9" fillId="4" borderId="0" xfId="0" applyFont="1" applyFill="1"/>
    <xf numFmtId="2" fontId="0" fillId="4" borderId="0" xfId="0" applyNumberFormat="1" applyFill="1"/>
    <xf numFmtId="165" fontId="0" fillId="4" borderId="0" xfId="0" applyNumberFormat="1" applyFill="1"/>
    <xf numFmtId="0" fontId="8" fillId="3" borderId="53" xfId="0" applyFont="1" applyFill="1" applyBorder="1" applyAlignment="1">
      <alignment horizontal="center" vertical="center"/>
    </xf>
    <xf numFmtId="0" fontId="8" fillId="3" borderId="22" xfId="0" applyFont="1" applyFill="1" applyBorder="1" applyAlignment="1">
      <alignment horizontal="center" vertical="center"/>
    </xf>
    <xf numFmtId="0" fontId="8" fillId="3" borderId="22" xfId="0" applyFont="1" applyFill="1" applyBorder="1" applyAlignment="1" applyProtection="1">
      <alignment horizontal="center" vertical="center"/>
      <protection locked="0"/>
    </xf>
    <xf numFmtId="0" fontId="8" fillId="3" borderId="22" xfId="0" applyFont="1" applyFill="1" applyBorder="1" applyAlignment="1">
      <alignment horizontal="center" vertical="center" wrapText="1"/>
    </xf>
    <xf numFmtId="0" fontId="8" fillId="3" borderId="22" xfId="0" applyFont="1" applyFill="1" applyBorder="1" applyAlignment="1" applyProtection="1">
      <alignment horizontal="center" vertical="center" wrapText="1"/>
      <protection locked="0"/>
    </xf>
    <xf numFmtId="2" fontId="8" fillId="3" borderId="54" xfId="0" applyNumberFormat="1" applyFont="1" applyFill="1" applyBorder="1" applyAlignment="1" applyProtection="1">
      <alignment horizontal="center" vertical="center"/>
      <protection hidden="1"/>
    </xf>
    <xf numFmtId="1" fontId="8" fillId="2" borderId="58" xfId="0" applyNumberFormat="1" applyFont="1" applyFill="1" applyBorder="1" applyAlignment="1" applyProtection="1">
      <alignment horizontal="center" vertical="center"/>
      <protection hidden="1"/>
    </xf>
    <xf numFmtId="1" fontId="8" fillId="2" borderId="62" xfId="0" applyNumberFormat="1" applyFont="1" applyFill="1" applyBorder="1" applyAlignment="1" applyProtection="1">
      <alignment horizontal="center" vertical="center"/>
      <protection hidden="1"/>
    </xf>
    <xf numFmtId="0" fontId="10" fillId="2" borderId="40" xfId="0" applyFont="1" applyFill="1" applyBorder="1" applyAlignment="1" applyProtection="1">
      <alignment horizontal="center" vertical="center"/>
      <protection hidden="1"/>
    </xf>
    <xf numFmtId="2" fontId="3" fillId="6" borderId="1" xfId="0" applyNumberFormat="1" applyFont="1" applyFill="1" applyBorder="1" applyAlignment="1" applyProtection="1">
      <alignment horizontal="center" vertical="center"/>
      <protection hidden="1"/>
    </xf>
    <xf numFmtId="1" fontId="3" fillId="6" borderId="1" xfId="0" applyNumberFormat="1" applyFont="1" applyFill="1" applyBorder="1" applyAlignment="1" applyProtection="1">
      <alignment horizontal="center" vertical="center"/>
      <protection hidden="1"/>
    </xf>
    <xf numFmtId="1" fontId="2" fillId="6" borderId="1" xfId="0" applyNumberFormat="1" applyFont="1" applyFill="1" applyBorder="1" applyAlignment="1" applyProtection="1">
      <alignment horizontal="center" vertical="center"/>
      <protection hidden="1"/>
    </xf>
    <xf numFmtId="2" fontId="6" fillId="0" borderId="1" xfId="0" applyNumberFormat="1" applyFont="1" applyBorder="1" applyAlignment="1" applyProtection="1">
      <alignment horizontal="center" vertical="center"/>
      <protection hidden="1"/>
    </xf>
    <xf numFmtId="0" fontId="16" fillId="4" borderId="0" xfId="0" applyFont="1" applyFill="1"/>
    <xf numFmtId="0" fontId="0" fillId="4" borderId="0" xfId="0" applyFill="1" applyAlignment="1">
      <alignment vertical="top" wrapText="1"/>
    </xf>
    <xf numFmtId="0" fontId="0" fillId="0" borderId="0" xfId="0" applyAlignment="1">
      <alignment vertical="top" wrapText="1"/>
    </xf>
    <xf numFmtId="0" fontId="2" fillId="0" borderId="1" xfId="0" applyFont="1" applyBorder="1" applyAlignment="1">
      <alignment horizontal="center" wrapText="1"/>
    </xf>
    <xf numFmtId="0" fontId="2" fillId="0" borderId="1" xfId="0" applyFont="1" applyBorder="1" applyAlignment="1">
      <alignment wrapText="1"/>
    </xf>
    <xf numFmtId="0" fontId="0" fillId="4" borderId="0" xfId="0" applyFill="1" applyAlignment="1">
      <alignment wrapText="1"/>
    </xf>
    <xf numFmtId="0" fontId="0" fillId="0" borderId="0" xfId="0" applyAlignment="1">
      <alignment wrapText="1"/>
    </xf>
    <xf numFmtId="0" fontId="0" fillId="4" borderId="0" xfId="0" applyFill="1" applyAlignment="1">
      <alignment horizontal="left" vertical="top" wrapText="1"/>
    </xf>
    <xf numFmtId="0" fontId="17" fillId="4" borderId="0" xfId="1" applyFill="1" applyAlignment="1">
      <alignment horizontal="left" vertical="top" wrapText="1"/>
    </xf>
    <xf numFmtId="0" fontId="0" fillId="4" borderId="64" xfId="0" applyFill="1" applyBorder="1" applyAlignment="1">
      <alignment horizontal="left" vertical="top" wrapText="1"/>
    </xf>
    <xf numFmtId="0" fontId="10" fillId="4" borderId="42" xfId="0" applyFont="1" applyFill="1" applyBorder="1" applyAlignment="1">
      <alignment horizontal="right" vertical="center"/>
    </xf>
    <xf numFmtId="0" fontId="10" fillId="4" borderId="50" xfId="0" applyFont="1" applyFill="1" applyBorder="1" applyAlignment="1">
      <alignment horizontal="right" vertical="center"/>
    </xf>
    <xf numFmtId="0" fontId="10" fillId="4" borderId="51" xfId="0" applyFont="1" applyFill="1" applyBorder="1" applyAlignment="1">
      <alignment horizontal="right" vertical="center"/>
    </xf>
    <xf numFmtId="0" fontId="1" fillId="5" borderId="8" xfId="0" applyFont="1" applyFill="1" applyBorder="1" applyAlignment="1" applyProtection="1">
      <alignment horizontal="left" vertical="top"/>
      <protection locked="0"/>
    </xf>
    <xf numFmtId="0" fontId="1" fillId="5" borderId="3" xfId="0" applyFont="1" applyFill="1" applyBorder="1" applyAlignment="1" applyProtection="1">
      <alignment horizontal="left" vertical="top"/>
      <protection locked="0"/>
    </xf>
    <xf numFmtId="0" fontId="1" fillId="5" borderId="5" xfId="0" applyFont="1" applyFill="1" applyBorder="1" applyAlignment="1" applyProtection="1">
      <alignment horizontal="left" vertical="top"/>
      <protection locked="0"/>
    </xf>
    <xf numFmtId="2" fontId="9" fillId="4" borderId="48" xfId="0" applyNumberFormat="1" applyFont="1" applyFill="1" applyBorder="1" applyAlignment="1" applyProtection="1">
      <alignment horizontal="center" vertical="center"/>
      <protection hidden="1"/>
    </xf>
    <xf numFmtId="2" fontId="9" fillId="4" borderId="56" xfId="0" applyNumberFormat="1" applyFont="1" applyFill="1" applyBorder="1" applyAlignment="1" applyProtection="1">
      <alignment horizontal="center" vertical="center"/>
      <protection hidden="1"/>
    </xf>
    <xf numFmtId="2" fontId="9" fillId="4" borderId="57" xfId="0" applyNumberFormat="1" applyFont="1" applyFill="1" applyBorder="1" applyAlignment="1" applyProtection="1">
      <alignment horizontal="center" vertical="center"/>
      <protection hidden="1"/>
    </xf>
    <xf numFmtId="0" fontId="4" fillId="4" borderId="44" xfId="0" applyFont="1" applyFill="1" applyBorder="1" applyAlignment="1">
      <alignment horizontal="right" vertical="center"/>
    </xf>
    <xf numFmtId="0" fontId="4" fillId="4" borderId="45" xfId="0" applyFont="1" applyFill="1" applyBorder="1" applyAlignment="1">
      <alignment horizontal="right" vertical="center"/>
    </xf>
    <xf numFmtId="0" fontId="4" fillId="4" borderId="63" xfId="0" applyFont="1" applyFill="1" applyBorder="1" applyAlignment="1">
      <alignment horizontal="right" vertical="center"/>
    </xf>
    <xf numFmtId="0" fontId="3" fillId="0" borderId="8" xfId="0" applyFont="1" applyBorder="1" applyAlignment="1">
      <alignment horizontal="center" vertical="center"/>
    </xf>
    <xf numFmtId="0" fontId="3" fillId="0" borderId="3" xfId="0" applyFont="1" applyBorder="1" applyAlignment="1">
      <alignment horizontal="center" vertical="center"/>
    </xf>
    <xf numFmtId="0" fontId="3" fillId="0" borderId="5" xfId="0" applyFont="1" applyBorder="1" applyAlignment="1">
      <alignment horizontal="center" vertical="center"/>
    </xf>
    <xf numFmtId="0" fontId="2" fillId="0" borderId="8" xfId="0" applyFont="1" applyBorder="1" applyAlignment="1">
      <alignment horizontal="left" vertical="center" wrapText="1"/>
    </xf>
    <xf numFmtId="0" fontId="2" fillId="0" borderId="3" xfId="0" applyFont="1" applyBorder="1" applyAlignment="1">
      <alignment horizontal="left" vertical="center" wrapText="1"/>
    </xf>
    <xf numFmtId="0" fontId="2" fillId="0" borderId="5" xfId="0" applyFont="1" applyBorder="1" applyAlignment="1">
      <alignment horizontal="left" vertical="center" wrapText="1"/>
    </xf>
    <xf numFmtId="0" fontId="9" fillId="5" borderId="8" xfId="0" applyFont="1" applyFill="1" applyBorder="1" applyAlignment="1" applyProtection="1">
      <alignment horizontal="center" vertical="center" wrapText="1"/>
      <protection locked="0"/>
    </xf>
    <xf numFmtId="0" fontId="9" fillId="5" borderId="3" xfId="0" applyFont="1" applyFill="1" applyBorder="1" applyAlignment="1" applyProtection="1">
      <alignment horizontal="center" vertical="center" wrapText="1"/>
      <protection locked="0"/>
    </xf>
    <xf numFmtId="0" fontId="9" fillId="5" borderId="5" xfId="0" applyFont="1" applyFill="1" applyBorder="1" applyAlignment="1" applyProtection="1">
      <alignment horizontal="center" vertical="center" wrapText="1"/>
      <protection locked="0"/>
    </xf>
    <xf numFmtId="0" fontId="0" fillId="3" borderId="32" xfId="0" applyFill="1" applyBorder="1" applyAlignment="1">
      <alignment horizontal="center"/>
    </xf>
    <xf numFmtId="0" fontId="0" fillId="3" borderId="15" xfId="0" applyFill="1" applyBorder="1" applyAlignment="1">
      <alignment horizontal="center"/>
    </xf>
    <xf numFmtId="0" fontId="0" fillId="3" borderId="33" xfId="0" applyFill="1" applyBorder="1" applyAlignment="1">
      <alignment horizontal="center"/>
    </xf>
    <xf numFmtId="0" fontId="11" fillId="4" borderId="59" xfId="0" applyFont="1" applyFill="1" applyBorder="1" applyAlignment="1">
      <alignment horizontal="center" vertical="center" textRotation="255" wrapText="1"/>
    </xf>
    <xf numFmtId="0" fontId="12" fillId="4" borderId="55" xfId="0" applyFont="1" applyFill="1" applyBorder="1" applyAlignment="1">
      <alignment horizontal="center" vertical="center" textRotation="255" wrapText="1"/>
    </xf>
    <xf numFmtId="0" fontId="12" fillId="4" borderId="61" xfId="0" applyFont="1" applyFill="1" applyBorder="1" applyAlignment="1">
      <alignment horizontal="center" vertical="center" textRotation="255"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4" fillId="4" borderId="14" xfId="0" applyFont="1" applyFill="1" applyBorder="1" applyAlignment="1">
      <alignment horizontal="right" vertical="center"/>
    </xf>
    <xf numFmtId="0" fontId="4" fillId="4" borderId="15" xfId="0" applyFont="1" applyFill="1" applyBorder="1" applyAlignment="1">
      <alignment horizontal="right" vertical="center"/>
    </xf>
    <xf numFmtId="0" fontId="4" fillId="4" borderId="16" xfId="0" applyFont="1" applyFill="1" applyBorder="1" applyAlignment="1">
      <alignment horizontal="right" vertical="center"/>
    </xf>
    <xf numFmtId="0" fontId="11" fillId="4" borderId="59" xfId="0" applyFont="1" applyFill="1" applyBorder="1" applyAlignment="1">
      <alignment horizontal="center" vertical="center" textRotation="255"/>
    </xf>
    <xf numFmtId="0" fontId="11" fillId="4" borderId="55" xfId="0" applyFont="1" applyFill="1" applyBorder="1" applyAlignment="1">
      <alignment horizontal="center" vertical="center" textRotation="255"/>
    </xf>
    <xf numFmtId="0" fontId="11" fillId="4" borderId="60" xfId="0" applyFont="1" applyFill="1" applyBorder="1" applyAlignment="1">
      <alignment horizontal="center" vertical="center" textRotation="255"/>
    </xf>
    <xf numFmtId="2" fontId="9" fillId="4" borderId="58" xfId="0" applyNumberFormat="1" applyFont="1" applyFill="1" applyBorder="1" applyAlignment="1" applyProtection="1">
      <alignment horizontal="center" vertical="center"/>
      <protection hidden="1"/>
    </xf>
    <xf numFmtId="0" fontId="1" fillId="5" borderId="20" xfId="0" applyFont="1" applyFill="1" applyBorder="1" applyAlignment="1" applyProtection="1">
      <alignment horizontal="left" vertical="top"/>
      <protection locked="0"/>
    </xf>
    <xf numFmtId="0" fontId="1" fillId="5" borderId="21" xfId="0" applyFont="1" applyFill="1" applyBorder="1" applyAlignment="1" applyProtection="1">
      <alignment horizontal="left" vertical="top"/>
      <protection locked="0"/>
    </xf>
    <xf numFmtId="0" fontId="1" fillId="5" borderId="8" xfId="0" applyFont="1" applyFill="1" applyBorder="1" applyAlignment="1" applyProtection="1">
      <alignment horizontal="center" vertical="top"/>
      <protection locked="0"/>
    </xf>
    <xf numFmtId="0" fontId="1" fillId="5" borderId="3" xfId="0" applyFont="1" applyFill="1" applyBorder="1" applyAlignment="1" applyProtection="1">
      <alignment horizontal="center" vertical="top"/>
      <protection locked="0"/>
    </xf>
    <xf numFmtId="0" fontId="1" fillId="5" borderId="5" xfId="0" applyFont="1" applyFill="1" applyBorder="1" applyAlignment="1" applyProtection="1">
      <alignment horizontal="center" vertical="top"/>
      <protection locked="0"/>
    </xf>
    <xf numFmtId="0" fontId="2" fillId="0" borderId="8" xfId="0" applyFont="1" applyBorder="1" applyAlignment="1">
      <alignment horizontal="center" vertical="center" wrapText="1"/>
    </xf>
    <xf numFmtId="0" fontId="2" fillId="0" borderId="3" xfId="0" applyFont="1" applyBorder="1" applyAlignment="1">
      <alignment horizontal="center" vertical="center" wrapText="1"/>
    </xf>
    <xf numFmtId="0" fontId="1" fillId="5" borderId="22" xfId="0" applyFont="1" applyFill="1" applyBorder="1" applyAlignment="1" applyProtection="1">
      <alignment horizontal="left" vertical="top"/>
      <protection locked="0"/>
    </xf>
    <xf numFmtId="0" fontId="3" fillId="0" borderId="5" xfId="0" applyFont="1" applyBorder="1" applyAlignment="1">
      <alignment horizontal="center" vertical="center" wrapText="1"/>
    </xf>
    <xf numFmtId="0" fontId="1" fillId="5" borderId="8" xfId="0" applyFont="1" applyFill="1" applyBorder="1" applyAlignment="1" applyProtection="1">
      <alignment horizontal="left" vertical="top" wrapText="1"/>
      <protection locked="0"/>
    </xf>
    <xf numFmtId="0" fontId="1" fillId="5" borderId="3" xfId="0" applyFont="1" applyFill="1" applyBorder="1" applyAlignment="1" applyProtection="1">
      <alignment horizontal="left" vertical="top" wrapText="1"/>
      <protection locked="0"/>
    </xf>
    <xf numFmtId="0" fontId="1" fillId="5" borderId="5" xfId="0" applyFont="1" applyFill="1" applyBorder="1" applyAlignment="1" applyProtection="1">
      <alignment horizontal="left" vertical="top" wrapText="1"/>
      <protection locked="0"/>
    </xf>
    <xf numFmtId="1" fontId="9" fillId="0" borderId="56" xfId="0" applyNumberFormat="1" applyFont="1" applyBorder="1" applyAlignment="1" applyProtection="1">
      <alignment horizontal="center" vertical="center" wrapText="1"/>
      <protection hidden="1"/>
    </xf>
    <xf numFmtId="1" fontId="9" fillId="0" borderId="57" xfId="0" applyNumberFormat="1" applyFont="1" applyBorder="1" applyAlignment="1" applyProtection="1">
      <alignment horizontal="center" vertical="center" wrapText="1"/>
      <protection hidden="1"/>
    </xf>
    <xf numFmtId="0" fontId="4" fillId="0" borderId="14" xfId="0" applyFont="1" applyBorder="1" applyAlignment="1">
      <alignment horizontal="right" vertical="center" wrapText="1"/>
    </xf>
    <xf numFmtId="0" fontId="4" fillId="0" borderId="15" xfId="0" applyFont="1" applyBorder="1" applyAlignment="1">
      <alignment horizontal="right" vertical="center" wrapText="1"/>
    </xf>
    <xf numFmtId="0" fontId="4" fillId="0" borderId="16" xfId="0" applyFont="1" applyBorder="1" applyAlignment="1">
      <alignment horizontal="right" vertical="center" wrapText="1"/>
    </xf>
    <xf numFmtId="0" fontId="2" fillId="0" borderId="3" xfId="0" applyFont="1" applyBorder="1" applyAlignment="1" applyProtection="1">
      <alignment horizontal="left" vertical="center" wrapText="1"/>
      <protection locked="0"/>
    </xf>
    <xf numFmtId="0" fontId="9" fillId="5" borderId="20" xfId="0" applyFont="1" applyFill="1" applyBorder="1" applyAlignment="1" applyProtection="1">
      <alignment horizontal="center" vertical="center" wrapText="1"/>
      <protection locked="0"/>
    </xf>
    <xf numFmtId="0" fontId="9" fillId="5" borderId="21" xfId="0" applyFont="1" applyFill="1" applyBorder="1" applyAlignment="1" applyProtection="1">
      <alignment horizontal="center" vertical="center" wrapText="1"/>
      <protection locked="0"/>
    </xf>
    <xf numFmtId="0" fontId="1" fillId="5" borderId="19" xfId="0" applyFont="1" applyFill="1" applyBorder="1" applyAlignment="1" applyProtection="1">
      <alignment horizontal="left" vertical="top" wrapText="1"/>
      <protection locked="0"/>
    </xf>
    <xf numFmtId="0" fontId="2" fillId="0" borderId="8" xfId="0" applyFont="1" applyBorder="1" applyAlignment="1" applyProtection="1">
      <alignment horizontal="left" vertical="center" wrapText="1"/>
      <protection locked="0"/>
    </xf>
    <xf numFmtId="0" fontId="2" fillId="0" borderId="5" xfId="0" applyFont="1" applyBorder="1" applyAlignment="1" applyProtection="1">
      <alignment horizontal="left" vertical="center" wrapText="1"/>
      <protection locked="0"/>
    </xf>
    <xf numFmtId="0" fontId="3" fillId="0" borderId="18" xfId="0" applyFont="1" applyBorder="1" applyAlignment="1">
      <alignment horizontal="center" vertical="center"/>
    </xf>
    <xf numFmtId="0" fontId="2" fillId="0" borderId="8" xfId="0" applyFont="1" applyBorder="1" applyAlignment="1" applyProtection="1">
      <alignment horizontal="left" vertical="center"/>
      <protection locked="0"/>
    </xf>
    <xf numFmtId="0" fontId="2" fillId="0" borderId="3" xfId="0" applyFont="1" applyBorder="1" applyAlignment="1" applyProtection="1">
      <alignment horizontal="left" vertical="center"/>
      <protection locked="0"/>
    </xf>
    <xf numFmtId="0" fontId="1" fillId="5" borderId="18" xfId="0" applyFont="1" applyFill="1" applyBorder="1" applyAlignment="1" applyProtection="1">
      <alignment horizontal="left" vertical="top" wrapText="1"/>
      <protection locked="0"/>
    </xf>
    <xf numFmtId="0" fontId="1" fillId="5" borderId="20" xfId="0" applyFont="1" applyFill="1" applyBorder="1" applyAlignment="1" applyProtection="1">
      <alignment horizontal="left" vertical="top" wrapText="1"/>
      <protection locked="0"/>
    </xf>
    <xf numFmtId="0" fontId="1" fillId="5" borderId="23" xfId="0" applyFont="1" applyFill="1" applyBorder="1" applyAlignment="1" applyProtection="1">
      <alignment horizontal="left" vertical="top" wrapText="1"/>
      <protection locked="0"/>
    </xf>
    <xf numFmtId="0" fontId="13" fillId="0" borderId="0" xfId="0" applyFont="1" applyAlignment="1">
      <alignment horizontal="center" vertical="center"/>
    </xf>
    <xf numFmtId="0" fontId="4" fillId="5" borderId="17" xfId="0" applyFont="1" applyFill="1" applyBorder="1" applyAlignment="1">
      <alignment horizontal="left" vertical="center"/>
    </xf>
    <xf numFmtId="0" fontId="11" fillId="0" borderId="55" xfId="0" applyFont="1" applyBorder="1" applyAlignment="1">
      <alignment horizontal="center" vertical="center" textRotation="255"/>
    </xf>
    <xf numFmtId="0" fontId="2" fillId="0" borderId="5" xfId="0" applyFont="1" applyBorder="1" applyAlignment="1" applyProtection="1">
      <alignment horizontal="left" vertical="center"/>
      <protection locked="0"/>
    </xf>
    <xf numFmtId="0" fontId="3" fillId="4" borderId="27"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14" fillId="6" borderId="24" xfId="0" applyFont="1" applyFill="1" applyBorder="1" applyAlignment="1">
      <alignment horizontal="center" vertical="center" wrapText="1"/>
    </xf>
    <xf numFmtId="0" fontId="14" fillId="6" borderId="25" xfId="0" applyFont="1" applyFill="1" applyBorder="1" applyAlignment="1">
      <alignment horizontal="center" vertical="center" wrapText="1"/>
    </xf>
    <xf numFmtId="0" fontId="14" fillId="6" borderId="26" xfId="0" applyFont="1" applyFill="1" applyBorder="1" applyAlignment="1">
      <alignment horizontal="center" vertical="center" wrapText="1"/>
    </xf>
    <xf numFmtId="0" fontId="3" fillId="4" borderId="27"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4" fillId="0" borderId="42" xfId="0" applyFont="1" applyBorder="1" applyAlignment="1">
      <alignment horizontal="right" vertical="center"/>
    </xf>
    <xf numFmtId="0" fontId="4" fillId="0" borderId="50" xfId="0" applyFont="1" applyBorder="1" applyAlignment="1">
      <alignment horizontal="right" vertical="center"/>
    </xf>
    <xf numFmtId="0" fontId="4" fillId="0" borderId="51" xfId="0" applyFont="1" applyBorder="1" applyAlignment="1">
      <alignment horizontal="right" vertical="center"/>
    </xf>
    <xf numFmtId="0" fontId="11" fillId="4" borderId="0" xfId="0" applyFont="1" applyFill="1" applyAlignment="1">
      <alignment horizontal="center" vertical="center"/>
    </xf>
    <xf numFmtId="0" fontId="3" fillId="4" borderId="0" xfId="0" applyFont="1" applyFill="1" applyAlignment="1">
      <alignment horizontal="center" vertical="center" wrapText="1"/>
    </xf>
    <xf numFmtId="0" fontId="4" fillId="6" borderId="44" xfId="0" applyFont="1" applyFill="1" applyBorder="1" applyAlignment="1">
      <alignment horizontal="center" vertical="center"/>
    </xf>
    <xf numFmtId="0" fontId="4" fillId="6" borderId="45" xfId="0" applyFont="1" applyFill="1" applyBorder="1" applyAlignment="1">
      <alignment horizontal="center" vertical="center"/>
    </xf>
    <xf numFmtId="0" fontId="4" fillId="6" borderId="46" xfId="0" applyFont="1" applyFill="1" applyBorder="1" applyAlignment="1">
      <alignment horizontal="center" vertical="center"/>
    </xf>
    <xf numFmtId="0" fontId="8" fillId="6" borderId="32" xfId="0" applyFont="1" applyFill="1" applyBorder="1" applyAlignment="1">
      <alignment horizontal="center" vertical="center" wrapText="1"/>
    </xf>
    <xf numFmtId="0" fontId="8" fillId="6" borderId="33" xfId="0" applyFont="1" applyFill="1" applyBorder="1" applyAlignment="1">
      <alignment horizontal="center" vertical="center" wrapText="1"/>
    </xf>
    <xf numFmtId="0" fontId="2" fillId="0" borderId="2" xfId="0" applyFont="1" applyBorder="1" applyAlignment="1">
      <alignment vertical="center" wrapText="1"/>
    </xf>
    <xf numFmtId="0" fontId="2" fillId="0" borderId="11" xfId="0" applyFont="1" applyBorder="1" applyAlignment="1">
      <alignment vertical="center" wrapText="1"/>
    </xf>
    <xf numFmtId="0" fontId="2" fillId="0" borderId="41" xfId="0" applyFont="1" applyBorder="1" applyAlignment="1">
      <alignment vertical="center" wrapText="1"/>
    </xf>
    <xf numFmtId="2" fontId="15" fillId="4" borderId="28" xfId="0" applyNumberFormat="1" applyFont="1" applyFill="1" applyBorder="1" applyAlignment="1">
      <alignment horizontal="center" vertical="center"/>
    </xf>
    <xf numFmtId="0" fontId="15" fillId="4" borderId="29" xfId="0" applyFont="1" applyFill="1" applyBorder="1" applyAlignment="1">
      <alignment horizontal="center" vertical="center"/>
    </xf>
    <xf numFmtId="0" fontId="15" fillId="4" borderId="30" xfId="0" applyFont="1" applyFill="1" applyBorder="1" applyAlignment="1">
      <alignment horizontal="center" vertical="center"/>
    </xf>
    <xf numFmtId="0" fontId="15" fillId="4" borderId="31" xfId="0" applyFont="1" applyFill="1" applyBorder="1" applyAlignment="1">
      <alignment horizontal="center" vertical="center"/>
    </xf>
    <xf numFmtId="0" fontId="2" fillId="0" borderId="1" xfId="0" applyFont="1" applyBorder="1" applyAlignment="1">
      <alignment vertical="center" wrapText="1"/>
    </xf>
    <xf numFmtId="0" fontId="2" fillId="0" borderId="37" xfId="0" applyFont="1" applyBorder="1" applyAlignment="1">
      <alignment vertical="center" wrapText="1"/>
    </xf>
    <xf numFmtId="0" fontId="11" fillId="4" borderId="42" xfId="0" applyFont="1" applyFill="1" applyBorder="1" applyAlignment="1">
      <alignment horizontal="center" vertical="center"/>
    </xf>
    <xf numFmtId="0" fontId="11" fillId="4" borderId="43" xfId="0" applyFont="1" applyFill="1" applyBorder="1" applyAlignment="1">
      <alignment horizontal="center" vertical="center"/>
    </xf>
    <xf numFmtId="0" fontId="2" fillId="0" borderId="39" xfId="0" applyFont="1" applyBorder="1" applyAlignment="1">
      <alignment horizontal="left" vertical="center" wrapText="1"/>
    </xf>
    <xf numFmtId="0" fontId="2" fillId="0" borderId="40" xfId="0" applyFont="1" applyBorder="1" applyAlignment="1">
      <alignment horizontal="left" vertical="center" wrapText="1"/>
    </xf>
  </cellXfs>
  <cellStyles count="2">
    <cellStyle name="Hyperlink" xfId="1" builtinId="8"/>
    <cellStyle name="Normal" xfId="0" builtinId="0"/>
  </cellStyles>
  <dxfs count="8">
    <dxf>
      <fill>
        <patternFill>
          <bgColor rgb="FFFFFF99"/>
        </patternFill>
      </fill>
    </dxf>
    <dxf>
      <fill>
        <patternFill>
          <bgColor theme="7" tint="0.59996337778862885"/>
        </patternFill>
      </fill>
    </dxf>
    <dxf>
      <fill>
        <patternFill>
          <bgColor theme="9" tint="0.59996337778862885"/>
        </patternFill>
      </fill>
    </dxf>
    <dxf>
      <fill>
        <patternFill>
          <bgColor theme="8" tint="0.59996337778862885"/>
        </patternFill>
      </fill>
    </dxf>
    <dxf>
      <fill>
        <patternFill>
          <bgColor theme="8" tint="0.59996337778862885"/>
        </patternFill>
      </fill>
    </dxf>
    <dxf>
      <fill>
        <patternFill>
          <bgColor theme="9" tint="0.59996337778862885"/>
        </patternFill>
      </fill>
    </dxf>
    <dxf>
      <fill>
        <patternFill>
          <bgColor rgb="FFFFFFCC"/>
        </patternFill>
      </fill>
    </dxf>
    <dxf>
      <fill>
        <patternFill>
          <bgColor theme="7" tint="0.59996337778862885"/>
        </patternFill>
      </fill>
    </dxf>
  </dxfs>
  <tableStyles count="0" defaultTableStyle="TableStyleMedium2" defaultPivotStyle="PivotStyleLight16"/>
  <colors>
    <mruColors>
      <color rgb="FFFFFF99"/>
      <color rgb="FFFFFFCC"/>
      <color rgb="FFFFCC66"/>
      <color rgb="FFECECEC"/>
      <color rgb="FFDEDEDE"/>
      <color rgb="FFFFFF00"/>
      <color rgb="FFE2E2E2"/>
      <color rgb="FF92D050"/>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b="1">
                <a:solidFill>
                  <a:schemeClr val="tx1"/>
                </a:solidFill>
                <a:latin typeface="Times New Roman" panose="02020603050405020304" pitchFamily="18" charset="0"/>
                <a:cs typeface="Times New Roman" panose="02020603050405020304" pitchFamily="18" charset="0"/>
              </a:rPr>
              <a:t>Zero Trust Maturity By Pillars</a:t>
            </a:r>
          </a:p>
        </c:rich>
      </c:tx>
      <c:layout>
        <c:manualLayout>
          <c:xMode val="edge"/>
          <c:yMode val="edge"/>
          <c:x val="0.339069423929099"/>
          <c:y val="0"/>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
          <c:y val="0.1469182389937107"/>
          <c:w val="0.58501370209126957"/>
          <c:h val="0.7113208956214323"/>
        </c:manualLayout>
      </c:layout>
      <c:barChart>
        <c:barDir val="bar"/>
        <c:grouping val="stacked"/>
        <c:varyColors val="0"/>
        <c:ser>
          <c:idx val="0"/>
          <c:order val="0"/>
          <c:tx>
            <c:strRef>
              <c:f>'ZTM SCORECARD DASHBOARD'!$C$11</c:f>
              <c:strCache>
                <c:ptCount val="1"/>
                <c:pt idx="0">
                  <c:v>Traditional </c:v>
                </c:pt>
              </c:strCache>
            </c:strRef>
          </c:tx>
          <c:spPr>
            <a:solidFill>
              <a:schemeClr val="accent4">
                <a:lumMod val="40000"/>
                <a:lumOff val="60000"/>
              </a:schemeClr>
            </a:solidFill>
            <a:ln>
              <a:noFill/>
            </a:ln>
            <a:effectLst/>
          </c:spPr>
          <c:invertIfNegative val="0"/>
          <c:cat>
            <c:strRef>
              <c:f>'ZTM SCORECARD DASHBOARD'!$B$12:$B$17</c:f>
              <c:strCache>
                <c:ptCount val="6"/>
                <c:pt idx="0">
                  <c:v>Identity </c:v>
                </c:pt>
                <c:pt idx="1">
                  <c:v>Devices</c:v>
                </c:pt>
                <c:pt idx="2">
                  <c:v>Networks</c:v>
                </c:pt>
                <c:pt idx="3">
                  <c:v>Application and Workloads</c:v>
                </c:pt>
                <c:pt idx="4">
                  <c:v>Data</c:v>
                </c:pt>
                <c:pt idx="5">
                  <c:v>Cross-Cutting Capabilities </c:v>
                </c:pt>
              </c:strCache>
            </c:strRef>
          </c:cat>
          <c:val>
            <c:numRef>
              <c:f>'ZTM SCORECARD DASHBOARD'!$C$12:$C$17</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EA8F-4E8B-BCBF-D7EFCCA11668}"/>
            </c:ext>
          </c:extLst>
        </c:ser>
        <c:ser>
          <c:idx val="1"/>
          <c:order val="1"/>
          <c:tx>
            <c:strRef>
              <c:f>'ZTM SCORECARD DASHBOARD'!$D$11</c:f>
              <c:strCache>
                <c:ptCount val="1"/>
                <c:pt idx="0">
                  <c:v>Initial </c:v>
                </c:pt>
              </c:strCache>
            </c:strRef>
          </c:tx>
          <c:spPr>
            <a:solidFill>
              <a:srgbClr val="FFFF99"/>
            </a:solidFill>
            <a:ln>
              <a:solidFill>
                <a:srgbClr val="FFFF99"/>
              </a:solidFill>
            </a:ln>
            <a:effectLst/>
          </c:spPr>
          <c:invertIfNegative val="0"/>
          <c:cat>
            <c:strRef>
              <c:f>'ZTM SCORECARD DASHBOARD'!$B$12:$B$17</c:f>
              <c:strCache>
                <c:ptCount val="6"/>
                <c:pt idx="0">
                  <c:v>Identity </c:v>
                </c:pt>
                <c:pt idx="1">
                  <c:v>Devices</c:v>
                </c:pt>
                <c:pt idx="2">
                  <c:v>Networks</c:v>
                </c:pt>
                <c:pt idx="3">
                  <c:v>Application and Workloads</c:v>
                </c:pt>
                <c:pt idx="4">
                  <c:v>Data</c:v>
                </c:pt>
                <c:pt idx="5">
                  <c:v>Cross-Cutting Capabilities </c:v>
                </c:pt>
              </c:strCache>
            </c:strRef>
          </c:cat>
          <c:val>
            <c:numRef>
              <c:f>'ZTM SCORECARD DASHBOARD'!$D$12:$D$17</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EA8F-4E8B-BCBF-D7EFCCA11668}"/>
            </c:ext>
          </c:extLst>
        </c:ser>
        <c:ser>
          <c:idx val="2"/>
          <c:order val="2"/>
          <c:tx>
            <c:strRef>
              <c:f>'ZTM SCORECARD DASHBOARD'!$E$11</c:f>
              <c:strCache>
                <c:ptCount val="1"/>
                <c:pt idx="0">
                  <c:v>Advanced</c:v>
                </c:pt>
              </c:strCache>
            </c:strRef>
          </c:tx>
          <c:spPr>
            <a:solidFill>
              <a:schemeClr val="accent6">
                <a:lumMod val="40000"/>
                <a:lumOff val="60000"/>
              </a:schemeClr>
            </a:solidFill>
            <a:ln>
              <a:noFill/>
            </a:ln>
            <a:effectLst/>
          </c:spPr>
          <c:invertIfNegative val="0"/>
          <c:dLbls>
            <c:dLbl>
              <c:idx val="0"/>
              <c:tx>
                <c:rich>
                  <a:bodyPr/>
                  <a:lstStyle/>
                  <a:p>
                    <a:fld id="{AECFED1D-F7D7-D74F-8372-F02E87C1AB08}"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A8F-4E8B-BCBF-D7EFCCA11668}"/>
                </c:ext>
              </c:extLst>
            </c:dLbl>
            <c:dLbl>
              <c:idx val="1"/>
              <c:tx>
                <c:rich>
                  <a:bodyPr/>
                  <a:lstStyle/>
                  <a:p>
                    <a:fld id="{9FE2D6F0-6DED-664D-9672-82777E74AAF6}"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A8F-4E8B-BCBF-D7EFCCA11668}"/>
                </c:ext>
              </c:extLst>
            </c:dLbl>
            <c:dLbl>
              <c:idx val="2"/>
              <c:tx>
                <c:rich>
                  <a:bodyPr/>
                  <a:lstStyle/>
                  <a:p>
                    <a:fld id="{96BA1A6C-7978-E749-8AF7-D31077CC5CD9}"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A8F-4E8B-BCBF-D7EFCCA11668}"/>
                </c:ext>
              </c:extLst>
            </c:dLbl>
            <c:dLbl>
              <c:idx val="3"/>
              <c:tx>
                <c:rich>
                  <a:bodyPr/>
                  <a:lstStyle/>
                  <a:p>
                    <a:fld id="{0DA0376F-52F2-9C48-A8E6-41B3F6A89AC3}"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A8F-4E8B-BCBF-D7EFCCA11668}"/>
                </c:ext>
              </c:extLst>
            </c:dLbl>
            <c:dLbl>
              <c:idx val="4"/>
              <c:tx>
                <c:rich>
                  <a:bodyPr/>
                  <a:lstStyle/>
                  <a:p>
                    <a:fld id="{62529174-6E5E-6F4D-BF0C-82515C570D28}"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A8F-4E8B-BCBF-D7EFCCA11668}"/>
                </c:ext>
              </c:extLst>
            </c:dLbl>
            <c:dLbl>
              <c:idx val="5"/>
              <c:tx>
                <c:rich>
                  <a:bodyPr/>
                  <a:lstStyle/>
                  <a:p>
                    <a:fld id="{F8A9A020-ED01-DE42-ABED-4F4525E9F5CB}" type="CELLRANGE">
                      <a:rPr lang="en-US"/>
                      <a:pPr/>
                      <a:t>[CELLRANGE]</a:t>
                    </a:fld>
                    <a:endParaRPr lang="en-US"/>
                  </a:p>
                </c:rich>
              </c:tx>
              <c:dLblPos val="inEnd"/>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A8F-4E8B-BCBF-D7EFCCA11668}"/>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0"/>
            <c:showCatName val="0"/>
            <c:showSerName val="0"/>
            <c:showPercent val="0"/>
            <c:showBubbleSize val="0"/>
            <c:separator> </c:separator>
            <c:showLeaderLines val="0"/>
            <c:extLst>
              <c:ext xmlns:c15="http://schemas.microsoft.com/office/drawing/2012/chart" uri="{CE6537A1-D6FC-4f65-9D91-7224C49458BB}">
                <c15:showDataLabelsRange val="1"/>
                <c15:showLeaderLines val="0"/>
              </c:ext>
            </c:extLst>
          </c:dLbls>
          <c:cat>
            <c:strRef>
              <c:f>'ZTM SCORECARD DASHBOARD'!$B$12:$B$17</c:f>
              <c:strCache>
                <c:ptCount val="6"/>
                <c:pt idx="0">
                  <c:v>Identity </c:v>
                </c:pt>
                <c:pt idx="1">
                  <c:v>Devices</c:v>
                </c:pt>
                <c:pt idx="2">
                  <c:v>Networks</c:v>
                </c:pt>
                <c:pt idx="3">
                  <c:v>Application and Workloads</c:v>
                </c:pt>
                <c:pt idx="4">
                  <c:v>Data</c:v>
                </c:pt>
                <c:pt idx="5">
                  <c:v>Cross-Cutting Capabilities </c:v>
                </c:pt>
              </c:strCache>
            </c:strRef>
          </c:cat>
          <c:val>
            <c:numRef>
              <c:f>'ZTM SCORECARD DASHBOARD'!$E$12:$E$17</c:f>
              <c:numCache>
                <c:formatCode>0.00</c:formatCode>
                <c:ptCount val="6"/>
                <c:pt idx="0">
                  <c:v>0</c:v>
                </c:pt>
                <c:pt idx="1">
                  <c:v>0</c:v>
                </c:pt>
                <c:pt idx="2">
                  <c:v>0</c:v>
                </c:pt>
                <c:pt idx="3">
                  <c:v>0</c:v>
                </c:pt>
                <c:pt idx="4">
                  <c:v>0</c:v>
                </c:pt>
                <c:pt idx="5">
                  <c:v>0</c:v>
                </c:pt>
              </c:numCache>
            </c:numRef>
          </c:val>
          <c:extLst>
            <c:ext xmlns:c15="http://schemas.microsoft.com/office/drawing/2012/chart" uri="{02D57815-91ED-43cb-92C2-25804820EDAC}">
              <c15:datalabelsRange>
                <c15:f>'ZTM SCORECARD DASHBOARD'!$G$12:$G$17</c15:f>
                <c15:dlblRangeCache>
                  <c:ptCount val="6"/>
                  <c:pt idx="0">
                    <c:v>#VALUE!</c:v>
                  </c:pt>
                  <c:pt idx="1">
                    <c:v>#VALUE!</c:v>
                  </c:pt>
                  <c:pt idx="2">
                    <c:v>#VALUE!</c:v>
                  </c:pt>
                  <c:pt idx="3">
                    <c:v>#VALUE!</c:v>
                  </c:pt>
                  <c:pt idx="4">
                    <c:v>#VALUE!</c:v>
                  </c:pt>
                  <c:pt idx="5">
                    <c:v>#VALUE!</c:v>
                  </c:pt>
                </c15:dlblRangeCache>
              </c15:datalabelsRange>
            </c:ext>
            <c:ext xmlns:c16="http://schemas.microsoft.com/office/drawing/2014/chart" uri="{C3380CC4-5D6E-409C-BE32-E72D297353CC}">
              <c16:uniqueId val="{00000008-EA8F-4E8B-BCBF-D7EFCCA11668}"/>
            </c:ext>
          </c:extLst>
        </c:ser>
        <c:ser>
          <c:idx val="3"/>
          <c:order val="3"/>
          <c:tx>
            <c:strRef>
              <c:f>'ZTM SCORECARD DASHBOARD'!$F$11</c:f>
              <c:strCache>
                <c:ptCount val="1"/>
                <c:pt idx="0">
                  <c:v>Optimal </c:v>
                </c:pt>
              </c:strCache>
            </c:strRef>
          </c:tx>
          <c:spPr>
            <a:solidFill>
              <a:schemeClr val="accent5">
                <a:lumMod val="40000"/>
                <a:lumOff val="60000"/>
              </a:schemeClr>
            </a:solidFill>
            <a:ln>
              <a:noFill/>
            </a:ln>
            <a:effectLst/>
          </c:spPr>
          <c:invertIfNegative val="0"/>
          <c:cat>
            <c:strRef>
              <c:f>'ZTM SCORECARD DASHBOARD'!$B$12:$B$17</c:f>
              <c:strCache>
                <c:ptCount val="6"/>
                <c:pt idx="0">
                  <c:v>Identity </c:v>
                </c:pt>
                <c:pt idx="1">
                  <c:v>Devices</c:v>
                </c:pt>
                <c:pt idx="2">
                  <c:v>Networks</c:v>
                </c:pt>
                <c:pt idx="3">
                  <c:v>Application and Workloads</c:v>
                </c:pt>
                <c:pt idx="4">
                  <c:v>Data</c:v>
                </c:pt>
                <c:pt idx="5">
                  <c:v>Cross-Cutting Capabilities </c:v>
                </c:pt>
              </c:strCache>
            </c:strRef>
          </c:cat>
          <c:val>
            <c:numRef>
              <c:f>'ZTM SCORECARD DASHBOARD'!$F$12:$F$17</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9-EA8F-4E8B-BCBF-D7EFCCA11668}"/>
            </c:ext>
          </c:extLst>
        </c:ser>
        <c:dLbls>
          <c:showLegendKey val="0"/>
          <c:showVal val="0"/>
          <c:showCatName val="0"/>
          <c:showSerName val="0"/>
          <c:showPercent val="0"/>
          <c:showBubbleSize val="0"/>
        </c:dLbls>
        <c:gapWidth val="150"/>
        <c:overlap val="100"/>
        <c:axId val="804804072"/>
        <c:axId val="804794560"/>
      </c:barChart>
      <c:catAx>
        <c:axId val="804804072"/>
        <c:scaling>
          <c:orientation val="maxMin"/>
        </c:scaling>
        <c:delete val="1"/>
        <c:axPos val="l"/>
        <c:numFmt formatCode="General" sourceLinked="1"/>
        <c:majorTickMark val="none"/>
        <c:minorTickMark val="none"/>
        <c:tickLblPos val="nextTo"/>
        <c:crossAx val="804794560"/>
        <c:crosses val="autoZero"/>
        <c:auto val="1"/>
        <c:lblAlgn val="ctr"/>
        <c:lblOffset val="100"/>
        <c:noMultiLvlLbl val="0"/>
      </c:catAx>
      <c:valAx>
        <c:axId val="804794560"/>
        <c:scaling>
          <c:orientation val="minMax"/>
        </c:scaling>
        <c:delete val="1"/>
        <c:axPos val="t"/>
        <c:numFmt formatCode="0.00" sourceLinked="1"/>
        <c:majorTickMark val="none"/>
        <c:minorTickMark val="none"/>
        <c:tickLblPos val="nextTo"/>
        <c:crossAx val="804804072"/>
        <c:crosses val="autoZero"/>
        <c:crossBetween val="between"/>
      </c:valAx>
      <c:spPr>
        <a:noFill/>
        <a:ln>
          <a:noFill/>
        </a:ln>
        <a:effectLst/>
      </c:spPr>
    </c:plotArea>
    <c:legend>
      <c:legendPos val="b"/>
      <c:layout>
        <c:manualLayout>
          <c:xMode val="edge"/>
          <c:yMode val="edge"/>
          <c:x val="3.0853999844515276E-3"/>
          <c:y val="6.6980848210934141E-2"/>
          <c:w val="0.71821899247623999"/>
          <c:h val="5.754746694399048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272144</xdr:colOff>
      <xdr:row>5</xdr:row>
      <xdr:rowOff>306917</xdr:rowOff>
    </xdr:from>
    <xdr:to>
      <xdr:col>4</xdr:col>
      <xdr:colOff>663727</xdr:colOff>
      <xdr:row>5</xdr:row>
      <xdr:rowOff>698500</xdr:rowOff>
    </xdr:to>
    <xdr:sp macro="" textlink="">
      <xdr:nvSpPr>
        <xdr:cNvPr id="2" name="Flowchart: Connector 1">
          <a:extLst>
            <a:ext uri="{FF2B5EF4-FFF2-40B4-BE49-F238E27FC236}">
              <a16:creationId xmlns:a16="http://schemas.microsoft.com/office/drawing/2014/main" id="{D90F3F6D-9856-4615-9772-1963B4E81187}"/>
            </a:ext>
          </a:extLst>
        </xdr:cNvPr>
        <xdr:cNvSpPr/>
      </xdr:nvSpPr>
      <xdr:spPr>
        <a:xfrm>
          <a:off x="5615669" y="3916892"/>
          <a:ext cx="391583" cy="391583"/>
        </a:xfrm>
        <a:prstGeom prst="flowChartConnector">
          <a:avLst/>
        </a:prstGeom>
        <a:solidFill>
          <a:schemeClr val="accent5">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275166</xdr:colOff>
      <xdr:row>6</xdr:row>
      <xdr:rowOff>254000</xdr:rowOff>
    </xdr:from>
    <xdr:to>
      <xdr:col>4</xdr:col>
      <xdr:colOff>666749</xdr:colOff>
      <xdr:row>6</xdr:row>
      <xdr:rowOff>645583</xdr:rowOff>
    </xdr:to>
    <xdr:sp macro="" textlink="">
      <xdr:nvSpPr>
        <xdr:cNvPr id="3" name="Flowchart: Connector 2">
          <a:extLst>
            <a:ext uri="{FF2B5EF4-FFF2-40B4-BE49-F238E27FC236}">
              <a16:creationId xmlns:a16="http://schemas.microsoft.com/office/drawing/2014/main" id="{1E12E79A-C737-416A-8431-8A2BD507B607}"/>
            </a:ext>
          </a:extLst>
        </xdr:cNvPr>
        <xdr:cNvSpPr/>
      </xdr:nvSpPr>
      <xdr:spPr>
        <a:xfrm>
          <a:off x="5618691" y="4826000"/>
          <a:ext cx="391583" cy="391583"/>
        </a:xfrm>
        <a:prstGeom prst="flowChartConnector">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306916</xdr:colOff>
      <xdr:row>7</xdr:row>
      <xdr:rowOff>314476</xdr:rowOff>
    </xdr:from>
    <xdr:to>
      <xdr:col>4</xdr:col>
      <xdr:colOff>698499</xdr:colOff>
      <xdr:row>7</xdr:row>
      <xdr:rowOff>706059</xdr:rowOff>
    </xdr:to>
    <xdr:sp macro="" textlink="">
      <xdr:nvSpPr>
        <xdr:cNvPr id="4" name="Flowchart: Connector 3">
          <a:extLst>
            <a:ext uri="{FF2B5EF4-FFF2-40B4-BE49-F238E27FC236}">
              <a16:creationId xmlns:a16="http://schemas.microsoft.com/office/drawing/2014/main" id="{352D9B33-50CA-420A-B914-79C8D65DC19A}"/>
            </a:ext>
          </a:extLst>
        </xdr:cNvPr>
        <xdr:cNvSpPr/>
      </xdr:nvSpPr>
      <xdr:spPr>
        <a:xfrm>
          <a:off x="5650441" y="5943751"/>
          <a:ext cx="391583" cy="391583"/>
        </a:xfrm>
        <a:prstGeom prst="flowChartConnector">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275167</xdr:colOff>
      <xdr:row>8</xdr:row>
      <xdr:rowOff>361346</xdr:rowOff>
    </xdr:from>
    <xdr:to>
      <xdr:col>4</xdr:col>
      <xdr:colOff>666750</xdr:colOff>
      <xdr:row>8</xdr:row>
      <xdr:rowOff>752929</xdr:rowOff>
    </xdr:to>
    <xdr:sp macro="" textlink="">
      <xdr:nvSpPr>
        <xdr:cNvPr id="5" name="Flowchart: Connector 4">
          <a:extLst>
            <a:ext uri="{FF2B5EF4-FFF2-40B4-BE49-F238E27FC236}">
              <a16:creationId xmlns:a16="http://schemas.microsoft.com/office/drawing/2014/main" id="{1AB84AB6-4AB4-4119-9B95-B6F26D52FBE8}"/>
            </a:ext>
          </a:extLst>
        </xdr:cNvPr>
        <xdr:cNvSpPr/>
      </xdr:nvSpPr>
      <xdr:spPr>
        <a:xfrm>
          <a:off x="5618692" y="7038371"/>
          <a:ext cx="391583" cy="391583"/>
        </a:xfrm>
        <a:prstGeom prst="flowChartConnector">
          <a:avLst/>
        </a:prstGeom>
        <a:solidFill>
          <a:srgbClr val="FFCC6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27215</xdr:colOff>
      <xdr:row>10</xdr:row>
      <xdr:rowOff>23812</xdr:rowOff>
    </xdr:from>
    <xdr:to>
      <xdr:col>16</xdr:col>
      <xdr:colOff>95250</xdr:colOff>
      <xdr:row>18</xdr:row>
      <xdr:rowOff>13607</xdr:rowOff>
    </xdr:to>
    <xdr:graphicFrame macro="">
      <xdr:nvGraphicFramePr>
        <xdr:cNvPr id="6" name="Chart 5">
          <a:extLst>
            <a:ext uri="{FF2B5EF4-FFF2-40B4-BE49-F238E27FC236}">
              <a16:creationId xmlns:a16="http://schemas.microsoft.com/office/drawing/2014/main" id="{017F7E3E-DC4D-4C68-9492-FF9B708800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hhsgov.sharepoint.com/sites/OIS-Resource/Resources/Forms/AllItems.aspx?csf=1&amp;web=1&amp;e=Bgyouq&amp;cid=904bfea5%2Dc3d6%2D4386%2Db66a%2D59e30b30e1a2&amp;RootFolder=%2Fsites%2FOIS%2DResource%2FResources%2FZero%20Trust%20Maturity%20Model&amp;FolderCTID=0x0120000C3AE3CDAABA6F4EA85382E94665A59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53D98-CF0F-4B26-BCF0-EB2657B47A70}">
  <sheetPr>
    <pageSetUpPr fitToPage="1"/>
  </sheetPr>
  <dimension ref="B2:L20"/>
  <sheetViews>
    <sheetView showGridLines="0" zoomScaleNormal="100" workbookViewId="0">
      <selection activeCell="B4" sqref="B4:D4"/>
    </sheetView>
  </sheetViews>
  <sheetFormatPr baseColWidth="10" defaultColWidth="8.83203125" defaultRowHeight="15" x14ac:dyDescent="0.2"/>
  <cols>
    <col min="2" max="2" width="13.1640625" customWidth="1"/>
    <col min="3" max="3" width="41.83203125" customWidth="1"/>
    <col min="4" max="4" width="90.33203125" customWidth="1"/>
    <col min="5" max="12" width="16.1640625" customWidth="1"/>
  </cols>
  <sheetData>
    <row r="2" spans="2:12" ht="26.5" customHeight="1" x14ac:dyDescent="0.25">
      <c r="B2" s="82" t="s">
        <v>385</v>
      </c>
      <c r="C2" s="82"/>
      <c r="D2" s="82"/>
      <c r="E2" s="82"/>
      <c r="F2" s="82"/>
      <c r="G2" s="82"/>
      <c r="H2" s="82"/>
      <c r="I2" s="82"/>
      <c r="J2" s="82"/>
      <c r="K2" s="82"/>
      <c r="L2" s="82"/>
    </row>
    <row r="3" spans="2:12" ht="14.5" customHeight="1" x14ac:dyDescent="0.2">
      <c r="B3" s="2"/>
      <c r="C3" s="2"/>
      <c r="D3" s="2"/>
      <c r="E3" s="2"/>
      <c r="F3" s="2"/>
      <c r="G3" s="2"/>
      <c r="H3" s="2"/>
      <c r="I3" s="2"/>
      <c r="J3" s="2"/>
      <c r="K3" s="2"/>
      <c r="L3" s="2"/>
    </row>
    <row r="4" spans="2:12" ht="167" customHeight="1" x14ac:dyDescent="0.2">
      <c r="B4" s="89" t="s">
        <v>387</v>
      </c>
      <c r="C4" s="89"/>
      <c r="D4" s="89"/>
      <c r="E4" s="83"/>
      <c r="F4" s="83"/>
      <c r="G4" s="83"/>
      <c r="H4" s="83"/>
      <c r="I4" s="83"/>
      <c r="J4" s="83"/>
      <c r="K4" s="83"/>
      <c r="L4" s="83"/>
    </row>
    <row r="5" spans="2:12" ht="20" customHeight="1" x14ac:dyDescent="0.2">
      <c r="B5" s="90" t="s">
        <v>386</v>
      </c>
      <c r="C5" s="90"/>
      <c r="D5" s="90"/>
      <c r="E5" s="2"/>
      <c r="F5" s="2"/>
      <c r="G5" s="2"/>
      <c r="H5" s="2"/>
      <c r="I5" s="2"/>
      <c r="J5" s="2"/>
      <c r="K5" s="2"/>
      <c r="L5" s="2"/>
    </row>
    <row r="6" spans="2:12" ht="82.5" customHeight="1" x14ac:dyDescent="0.2">
      <c r="B6" s="91" t="s">
        <v>388</v>
      </c>
      <c r="C6" s="91"/>
      <c r="D6" s="91"/>
      <c r="E6" s="2"/>
      <c r="F6" s="2"/>
      <c r="G6" s="2"/>
      <c r="H6" s="2"/>
      <c r="I6" s="2"/>
      <c r="J6" s="2"/>
      <c r="K6" s="2"/>
      <c r="L6" s="2"/>
    </row>
    <row r="7" spans="2:12" ht="26" customHeight="1" x14ac:dyDescent="0.2">
      <c r="B7" s="30" t="s">
        <v>83</v>
      </c>
      <c r="C7" s="30" t="s">
        <v>84</v>
      </c>
      <c r="D7" s="30" t="s">
        <v>73</v>
      </c>
      <c r="E7" s="83"/>
      <c r="F7" s="83"/>
      <c r="G7" s="83"/>
      <c r="H7" s="83"/>
      <c r="I7" s="83"/>
      <c r="J7" s="83"/>
      <c r="K7" s="83"/>
      <c r="L7" s="83"/>
    </row>
    <row r="8" spans="2:12" s="88" customFormat="1" ht="19" x14ac:dyDescent="0.2">
      <c r="B8" s="85" t="s">
        <v>48</v>
      </c>
      <c r="C8" s="86" t="s">
        <v>25</v>
      </c>
      <c r="D8" s="86" t="s">
        <v>74</v>
      </c>
      <c r="E8" s="87"/>
      <c r="F8" s="87"/>
      <c r="G8" s="87"/>
      <c r="H8" s="87"/>
      <c r="I8" s="87"/>
      <c r="J8" s="87"/>
      <c r="K8" s="87"/>
      <c r="L8" s="87"/>
    </row>
    <row r="9" spans="2:12" s="88" customFormat="1" ht="19" x14ac:dyDescent="0.2">
      <c r="B9" s="85" t="s">
        <v>50</v>
      </c>
      <c r="C9" s="86" t="s">
        <v>0</v>
      </c>
      <c r="D9" s="86" t="s">
        <v>74</v>
      </c>
      <c r="E9" s="84"/>
      <c r="F9" s="84"/>
      <c r="G9" s="84"/>
      <c r="H9" s="84"/>
      <c r="I9" s="84"/>
      <c r="J9" s="84"/>
      <c r="K9" s="84"/>
      <c r="L9" s="84"/>
    </row>
    <row r="10" spans="2:12" s="88" customFormat="1" ht="19" x14ac:dyDescent="0.2">
      <c r="B10" s="85" t="s">
        <v>49</v>
      </c>
      <c r="C10" s="86" t="s">
        <v>384</v>
      </c>
      <c r="D10" s="86" t="s">
        <v>74</v>
      </c>
    </row>
    <row r="11" spans="2:12" s="88" customFormat="1" ht="19" x14ac:dyDescent="0.2">
      <c r="B11" s="85" t="s">
        <v>47</v>
      </c>
      <c r="C11" s="86" t="s">
        <v>51</v>
      </c>
      <c r="D11" s="86" t="s">
        <v>88</v>
      </c>
    </row>
    <row r="12" spans="2:12" s="88" customFormat="1" ht="19" x14ac:dyDescent="0.2">
      <c r="B12" s="85" t="s">
        <v>80</v>
      </c>
      <c r="C12" s="86" t="s">
        <v>79</v>
      </c>
      <c r="D12" s="86" t="s">
        <v>195</v>
      </c>
    </row>
    <row r="13" spans="2:12" s="88" customFormat="1" ht="19" x14ac:dyDescent="0.2">
      <c r="B13" s="85" t="s">
        <v>81</v>
      </c>
      <c r="C13" s="86" t="s">
        <v>89</v>
      </c>
      <c r="D13" s="86" t="s">
        <v>106</v>
      </c>
    </row>
    <row r="14" spans="2:12" s="88" customFormat="1" ht="38" x14ac:dyDescent="0.2">
      <c r="B14" s="85" t="s">
        <v>82</v>
      </c>
      <c r="C14" s="86" t="s">
        <v>52</v>
      </c>
      <c r="D14" s="86" t="s">
        <v>100</v>
      </c>
    </row>
    <row r="15" spans="2:12" s="88" customFormat="1" ht="19" x14ac:dyDescent="0.2">
      <c r="B15" s="85" t="s">
        <v>87</v>
      </c>
      <c r="C15" s="86" t="s">
        <v>92</v>
      </c>
      <c r="D15" s="86" t="s">
        <v>102</v>
      </c>
    </row>
    <row r="16" spans="2:12" s="88" customFormat="1" ht="19" x14ac:dyDescent="0.2">
      <c r="B16" s="85" t="s">
        <v>91</v>
      </c>
      <c r="C16" s="86" t="s">
        <v>93</v>
      </c>
      <c r="D16" s="86" t="s">
        <v>107</v>
      </c>
    </row>
    <row r="17" spans="2:4" s="88" customFormat="1" ht="38" x14ac:dyDescent="0.2">
      <c r="B17" s="85" t="s">
        <v>96</v>
      </c>
      <c r="C17" s="86" t="s">
        <v>94</v>
      </c>
      <c r="D17" s="86" t="s">
        <v>103</v>
      </c>
    </row>
    <row r="18" spans="2:4" s="88" customFormat="1" ht="38" x14ac:dyDescent="0.2">
      <c r="B18" s="85" t="s">
        <v>97</v>
      </c>
      <c r="C18" s="86" t="s">
        <v>104</v>
      </c>
      <c r="D18" s="86" t="s">
        <v>105</v>
      </c>
    </row>
    <row r="19" spans="2:4" s="88" customFormat="1" ht="19" x14ac:dyDescent="0.2">
      <c r="B19" s="85" t="s">
        <v>95</v>
      </c>
      <c r="C19" s="86" t="s">
        <v>98</v>
      </c>
      <c r="D19" s="86" t="s">
        <v>101</v>
      </c>
    </row>
    <row r="20" spans="2:4" s="88" customFormat="1" ht="19" x14ac:dyDescent="0.2">
      <c r="B20" s="85" t="s">
        <v>99</v>
      </c>
      <c r="C20" s="86" t="s">
        <v>2</v>
      </c>
      <c r="D20" s="86" t="s">
        <v>74</v>
      </c>
    </row>
  </sheetData>
  <mergeCells count="3">
    <mergeCell ref="B4:D4"/>
    <mergeCell ref="B5:D5"/>
    <mergeCell ref="B6:D6"/>
  </mergeCells>
  <hyperlinks>
    <hyperlink ref="B5:D5" r:id="rId1" display="https://hhsgov.sharepoint.com/sites/OIS-Resource/Resources/Forms/AllItems.aspx?csf=1&amp;web=1&amp;e=Bgyouq&amp;cid=904bfea5%2Dc3d6%2D4386%2Db66a%2D59e30b30e1a2&amp;RootFolder=%2Fsites%2FOIS%2DResource%2FResources%2FZero%20Trust%20Maturity%20Model&amp;FolderCTID=0x0120000C3AE3CDAABA6F4EA85382E94665A599" xr:uid="{421B5EB3-D2D4-4E1C-ADA7-278CAA665CB8}"/>
  </hyperlinks>
  <pageMargins left="0.7" right="0.7" top="0.75" bottom="0.75" header="0.3" footer="0.3"/>
  <pageSetup scale="83"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42F16-E0B1-4DA4-89CF-EA9950064961}">
  <dimension ref="A1:B21"/>
  <sheetViews>
    <sheetView zoomScale="80" zoomScaleNormal="80" workbookViewId="0">
      <selection activeCell="E4" sqref="E4"/>
    </sheetView>
  </sheetViews>
  <sheetFormatPr baseColWidth="10" defaultColWidth="9.1640625" defaultRowHeight="18" x14ac:dyDescent="0.2"/>
  <cols>
    <col min="1" max="1" width="42" style="29" customWidth="1"/>
    <col min="2" max="2" width="179.33203125" style="29" customWidth="1"/>
    <col min="3" max="16384" width="9.1640625" style="2"/>
  </cols>
  <sheetData>
    <row r="1" spans="1:2" ht="42" customHeight="1" x14ac:dyDescent="0.2">
      <c r="A1" s="22" t="s">
        <v>37</v>
      </c>
      <c r="B1" s="22" t="s">
        <v>38</v>
      </c>
    </row>
    <row r="2" spans="1:2" ht="99.75" customHeight="1" x14ac:dyDescent="0.2">
      <c r="A2" s="24" t="s">
        <v>39</v>
      </c>
      <c r="B2" s="25" t="s">
        <v>44</v>
      </c>
    </row>
    <row r="3" spans="1:2" ht="281.25" customHeight="1" x14ac:dyDescent="0.2">
      <c r="A3" s="24" t="s">
        <v>29</v>
      </c>
      <c r="B3" s="25" t="s">
        <v>45</v>
      </c>
    </row>
    <row r="4" spans="1:2" ht="133" x14ac:dyDescent="0.2">
      <c r="A4" s="24" t="s">
        <v>30</v>
      </c>
      <c r="B4" s="25" t="s">
        <v>46</v>
      </c>
    </row>
    <row r="5" spans="1:2" ht="114" x14ac:dyDescent="0.2">
      <c r="A5" s="24" t="s">
        <v>40</v>
      </c>
      <c r="B5" s="25" t="s">
        <v>42</v>
      </c>
    </row>
    <row r="6" spans="1:2" ht="76" x14ac:dyDescent="0.2">
      <c r="A6" s="24" t="s">
        <v>41</v>
      </c>
      <c r="B6" s="25" t="s">
        <v>43</v>
      </c>
    </row>
    <row r="11" spans="1:2" s="1" customFormat="1" ht="36" customHeight="1" x14ac:dyDescent="0.2">
      <c r="A11" s="22" t="s">
        <v>32</v>
      </c>
      <c r="B11" s="22" t="s">
        <v>33</v>
      </c>
    </row>
    <row r="12" spans="1:2" ht="57" x14ac:dyDescent="0.2">
      <c r="A12" s="26" t="s">
        <v>26</v>
      </c>
      <c r="B12" s="27" t="s">
        <v>34</v>
      </c>
    </row>
    <row r="13" spans="1:2" ht="58.5" customHeight="1" x14ac:dyDescent="0.2">
      <c r="A13" s="26" t="s">
        <v>27</v>
      </c>
      <c r="B13" s="27" t="s">
        <v>35</v>
      </c>
    </row>
    <row r="14" spans="1:2" ht="64.5" customHeight="1" x14ac:dyDescent="0.2">
      <c r="A14" s="26" t="s">
        <v>28</v>
      </c>
      <c r="B14" s="27" t="s">
        <v>86</v>
      </c>
    </row>
    <row r="15" spans="1:2" ht="68.25" customHeight="1" x14ac:dyDescent="0.2">
      <c r="A15" s="26" t="s">
        <v>31</v>
      </c>
      <c r="B15" s="27" t="s">
        <v>36</v>
      </c>
    </row>
    <row r="16" spans="1:2" x14ac:dyDescent="0.2">
      <c r="A16" s="28"/>
      <c r="B16" s="28"/>
    </row>
    <row r="17" spans="1:2" x14ac:dyDescent="0.2">
      <c r="A17" s="28"/>
      <c r="B17" s="28"/>
    </row>
    <row r="18" spans="1:2" x14ac:dyDescent="0.2">
      <c r="A18" s="28"/>
      <c r="B18" s="28"/>
    </row>
    <row r="19" spans="1:2" x14ac:dyDescent="0.2">
      <c r="A19" s="28"/>
      <c r="B19" s="28"/>
    </row>
    <row r="20" spans="1:2" x14ac:dyDescent="0.2">
      <c r="A20" s="28"/>
      <c r="B20" s="28"/>
    </row>
    <row r="21" spans="1:2" x14ac:dyDescent="0.2">
      <c r="A21" s="28"/>
      <c r="B21" s="28"/>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C3E85-3359-4AA5-A2DD-62286A29DDEB}">
  <dimension ref="A1:O230"/>
  <sheetViews>
    <sheetView zoomScale="70" zoomScaleNormal="70" workbookViewId="0">
      <selection activeCell="G181" sqref="G181"/>
    </sheetView>
  </sheetViews>
  <sheetFormatPr baseColWidth="10" defaultColWidth="9.1640625" defaultRowHeight="35" x14ac:dyDescent="0.2"/>
  <cols>
    <col min="1" max="1" width="24" style="2" customWidth="1"/>
    <col min="2" max="2" width="39.33203125" style="15" customWidth="1"/>
    <col min="3" max="3" width="53.1640625" style="16" customWidth="1"/>
    <col min="4" max="4" width="166.33203125" style="17" customWidth="1"/>
    <col min="5" max="5" width="30" style="18" customWidth="1"/>
    <col min="6" max="6" width="101.6640625" style="19" customWidth="1"/>
    <col min="7" max="11" width="73.1640625" style="19" customWidth="1"/>
    <col min="12" max="12" width="85.6640625" style="19" customWidth="1"/>
    <col min="13" max="13" width="36.6640625" style="65" customWidth="1"/>
    <col min="14" max="14" width="28.33203125" style="10" customWidth="1"/>
    <col min="15" max="15" width="40.1640625" style="10" customWidth="1"/>
    <col min="16" max="16384" width="9.1640625" style="2"/>
  </cols>
  <sheetData>
    <row r="1" spans="1:15" x14ac:dyDescent="0.2">
      <c r="A1" s="157" t="s">
        <v>182</v>
      </c>
      <c r="B1" s="157"/>
      <c r="C1" s="157"/>
      <c r="D1" s="157"/>
    </row>
    <row r="2" spans="1:15" ht="35.25" customHeight="1" x14ac:dyDescent="0.25">
      <c r="A2" s="23" t="s">
        <v>75</v>
      </c>
      <c r="B2" s="32"/>
      <c r="C2" s="32"/>
      <c r="D2" s="32"/>
      <c r="E2" s="2"/>
      <c r="F2" s="2"/>
      <c r="G2" s="2"/>
      <c r="H2" s="2"/>
      <c r="I2" s="2"/>
      <c r="J2" s="2"/>
      <c r="K2" s="2"/>
      <c r="L2" s="2"/>
      <c r="M2" s="66"/>
    </row>
    <row r="3" spans="1:15" ht="35.25" customHeight="1" x14ac:dyDescent="0.25">
      <c r="A3" s="23" t="s">
        <v>76</v>
      </c>
      <c r="B3" s="158" t="s">
        <v>181</v>
      </c>
      <c r="C3" s="158"/>
      <c r="D3" s="158"/>
      <c r="E3" s="2"/>
      <c r="F3" s="2"/>
      <c r="G3" s="2"/>
      <c r="H3" s="2"/>
      <c r="I3" s="2"/>
      <c r="J3" s="2"/>
      <c r="K3" s="2"/>
      <c r="L3" s="2"/>
      <c r="M3" s="66"/>
    </row>
    <row r="4" spans="1:15" ht="35.25" customHeight="1" x14ac:dyDescent="0.25">
      <c r="A4" s="23" t="s">
        <v>77</v>
      </c>
      <c r="B4" s="158"/>
      <c r="C4" s="158"/>
      <c r="D4" s="158"/>
      <c r="E4" s="2"/>
      <c r="F4" s="2"/>
      <c r="G4" s="2"/>
      <c r="H4" s="2"/>
      <c r="I4" s="2"/>
      <c r="J4" s="2"/>
      <c r="K4" s="2"/>
      <c r="L4" s="2"/>
      <c r="M4" s="66"/>
    </row>
    <row r="5" spans="1:15" ht="35.25" customHeight="1" x14ac:dyDescent="0.25">
      <c r="A5" s="23" t="s">
        <v>78</v>
      </c>
      <c r="B5" s="158"/>
      <c r="C5" s="158"/>
      <c r="D5" s="158"/>
      <c r="E5" s="2"/>
      <c r="F5" s="2"/>
      <c r="G5" s="2"/>
      <c r="H5" s="2"/>
      <c r="I5" s="2"/>
      <c r="J5" s="2"/>
      <c r="K5" s="2"/>
      <c r="L5" s="2"/>
      <c r="M5" s="66"/>
    </row>
    <row r="6" spans="1:15" ht="36" thickBot="1" x14ac:dyDescent="0.25"/>
    <row r="7" spans="1:15" s="20" customFormat="1" ht="109.5" customHeight="1" thickTop="1" thickBot="1" x14ac:dyDescent="0.25">
      <c r="A7" s="69" t="s">
        <v>25</v>
      </c>
      <c r="B7" s="70" t="s">
        <v>0</v>
      </c>
      <c r="C7" s="71" t="s">
        <v>1</v>
      </c>
      <c r="D7" s="72" t="s">
        <v>51</v>
      </c>
      <c r="E7" s="72" t="s">
        <v>53</v>
      </c>
      <c r="F7" s="73" t="s">
        <v>90</v>
      </c>
      <c r="G7" s="73" t="s">
        <v>85</v>
      </c>
      <c r="H7" s="73" t="s">
        <v>92</v>
      </c>
      <c r="I7" s="73" t="s">
        <v>93</v>
      </c>
      <c r="J7" s="73" t="s">
        <v>94</v>
      </c>
      <c r="K7" s="73" t="s">
        <v>104</v>
      </c>
      <c r="L7" s="73" t="s">
        <v>98</v>
      </c>
      <c r="M7" s="74" t="s">
        <v>2</v>
      </c>
    </row>
    <row r="8" spans="1:15" ht="50.25" customHeight="1" thickBot="1" x14ac:dyDescent="0.25">
      <c r="A8" s="159" t="s">
        <v>54</v>
      </c>
      <c r="B8" s="105" t="s">
        <v>3</v>
      </c>
      <c r="C8" s="145" t="s">
        <v>196</v>
      </c>
      <c r="D8" s="31" t="s">
        <v>183</v>
      </c>
      <c r="E8" s="146"/>
      <c r="F8" s="154"/>
      <c r="G8" s="138"/>
      <c r="H8" s="138"/>
      <c r="I8" s="138"/>
      <c r="J8" s="138"/>
      <c r="K8" s="138"/>
      <c r="L8" s="138"/>
      <c r="M8" s="140" t="str">
        <f>IF(E8="", "", IF(E8=1, "1", IF(E8=2, "2", IF(E8=3, "3", IF(E8=4, "4" )) )))</f>
        <v/>
      </c>
      <c r="N8" s="21"/>
      <c r="O8" s="21"/>
    </row>
    <row r="9" spans="1:15" ht="50.25" customHeight="1" thickBot="1" x14ac:dyDescent="0.25">
      <c r="A9" s="159"/>
      <c r="B9" s="105"/>
      <c r="C9" s="145"/>
      <c r="D9" s="3" t="s">
        <v>184</v>
      </c>
      <c r="E9" s="146"/>
      <c r="F9" s="155"/>
      <c r="G9" s="138"/>
      <c r="H9" s="138"/>
      <c r="I9" s="138"/>
      <c r="J9" s="138"/>
      <c r="K9" s="138"/>
      <c r="L9" s="138"/>
      <c r="M9" s="140"/>
      <c r="N9" s="21"/>
      <c r="O9" s="21"/>
    </row>
    <row r="10" spans="1:15" ht="50.25" customHeight="1" thickBot="1" x14ac:dyDescent="0.25">
      <c r="A10" s="159"/>
      <c r="B10" s="105"/>
      <c r="C10" s="145"/>
      <c r="D10" s="3" t="s">
        <v>185</v>
      </c>
      <c r="E10" s="146"/>
      <c r="F10" s="155"/>
      <c r="G10" s="138"/>
      <c r="H10" s="138"/>
      <c r="I10" s="138"/>
      <c r="J10" s="138"/>
      <c r="K10" s="138"/>
      <c r="L10" s="138"/>
      <c r="M10" s="140"/>
      <c r="N10" s="21"/>
      <c r="O10" s="21"/>
    </row>
    <row r="11" spans="1:15" ht="50.25" customHeight="1" thickBot="1" x14ac:dyDescent="0.25">
      <c r="A11" s="159"/>
      <c r="B11" s="105"/>
      <c r="C11" s="145"/>
      <c r="D11" s="3" t="s">
        <v>186</v>
      </c>
      <c r="E11" s="146"/>
      <c r="F11" s="156"/>
      <c r="G11" s="138"/>
      <c r="H11" s="139"/>
      <c r="I11" s="139"/>
      <c r="J11" s="139"/>
      <c r="K11" s="139"/>
      <c r="L11" s="139"/>
      <c r="M11" s="141"/>
      <c r="N11" s="21"/>
      <c r="O11" s="21"/>
    </row>
    <row r="12" spans="1:15" ht="50.25" customHeight="1" thickTop="1" thickBot="1" x14ac:dyDescent="0.25">
      <c r="A12" s="159"/>
      <c r="B12" s="104" t="s">
        <v>4</v>
      </c>
      <c r="C12" s="149" t="s">
        <v>197</v>
      </c>
      <c r="D12" s="5" t="s">
        <v>236</v>
      </c>
      <c r="E12" s="146"/>
      <c r="F12" s="148"/>
      <c r="G12" s="148"/>
      <c r="H12" s="137"/>
      <c r="I12" s="137"/>
      <c r="J12" s="138"/>
      <c r="K12" s="138"/>
      <c r="L12" s="137"/>
      <c r="M12" s="140" t="str">
        <f>IF(E12="", "", IF(E12=1, "1", IF(E12=2, "2", IF(E12=3, "3", IF(E12=4, "4" )) )))</f>
        <v/>
      </c>
      <c r="N12" s="21"/>
      <c r="O12" s="21"/>
    </row>
    <row r="13" spans="1:15" ht="50.25" customHeight="1" thickTop="1" thickBot="1" x14ac:dyDescent="0.25">
      <c r="A13" s="159"/>
      <c r="B13" s="105"/>
      <c r="C13" s="145"/>
      <c r="D13" s="6" t="s">
        <v>237</v>
      </c>
      <c r="E13" s="146"/>
      <c r="F13" s="148"/>
      <c r="G13" s="148"/>
      <c r="H13" s="138"/>
      <c r="I13" s="138"/>
      <c r="J13" s="138"/>
      <c r="K13" s="138"/>
      <c r="L13" s="138"/>
      <c r="M13" s="140"/>
      <c r="N13" s="21"/>
      <c r="O13" s="21"/>
    </row>
    <row r="14" spans="1:15" ht="50.25" customHeight="1" thickTop="1" thickBot="1" x14ac:dyDescent="0.25">
      <c r="A14" s="159"/>
      <c r="B14" s="105"/>
      <c r="C14" s="145"/>
      <c r="D14" s="6" t="s">
        <v>238</v>
      </c>
      <c r="E14" s="146"/>
      <c r="F14" s="148"/>
      <c r="G14" s="148"/>
      <c r="H14" s="138"/>
      <c r="I14" s="138"/>
      <c r="J14" s="138"/>
      <c r="K14" s="138"/>
      <c r="L14" s="138"/>
      <c r="M14" s="140"/>
      <c r="N14" s="21"/>
      <c r="O14" s="21"/>
    </row>
    <row r="15" spans="1:15" ht="50.25" customHeight="1" thickTop="1" thickBot="1" x14ac:dyDescent="0.25">
      <c r="A15" s="159"/>
      <c r="B15" s="105"/>
      <c r="C15" s="145"/>
      <c r="D15" s="6" t="s">
        <v>239</v>
      </c>
      <c r="E15" s="146"/>
      <c r="F15" s="148"/>
      <c r="G15" s="148"/>
      <c r="H15" s="139"/>
      <c r="I15" s="139"/>
      <c r="J15" s="139"/>
      <c r="K15" s="139"/>
      <c r="L15" s="139"/>
      <c r="M15" s="141"/>
      <c r="N15" s="21"/>
      <c r="O15" s="21"/>
    </row>
    <row r="16" spans="1:15" ht="50.25" customHeight="1" thickTop="1" thickBot="1" x14ac:dyDescent="0.25">
      <c r="A16" s="159"/>
      <c r="B16" s="104" t="s">
        <v>5</v>
      </c>
      <c r="C16" s="152" t="s">
        <v>198</v>
      </c>
      <c r="D16" s="7" t="s">
        <v>187</v>
      </c>
      <c r="E16" s="146"/>
      <c r="F16" s="148"/>
      <c r="G16" s="148"/>
      <c r="H16" s="137"/>
      <c r="I16" s="137"/>
      <c r="J16" s="138"/>
      <c r="K16" s="138"/>
      <c r="L16" s="137"/>
      <c r="M16" s="140" t="str">
        <f>IF(E16="", "", IF(E16=1, "1", IF(E16=2, "2", IF(E16=3, "3", IF(E16=4, "4" )) )))</f>
        <v/>
      </c>
      <c r="N16" s="21"/>
      <c r="O16" s="21"/>
    </row>
    <row r="17" spans="1:15" ht="50.25" customHeight="1" thickTop="1" thickBot="1" x14ac:dyDescent="0.25">
      <c r="A17" s="159"/>
      <c r="B17" s="105"/>
      <c r="C17" s="153"/>
      <c r="D17" s="6" t="s">
        <v>188</v>
      </c>
      <c r="E17" s="146"/>
      <c r="F17" s="148"/>
      <c r="G17" s="148"/>
      <c r="H17" s="138"/>
      <c r="I17" s="138"/>
      <c r="J17" s="138"/>
      <c r="K17" s="138"/>
      <c r="L17" s="138"/>
      <c r="M17" s="140"/>
      <c r="N17" s="21"/>
      <c r="O17" s="21"/>
    </row>
    <row r="18" spans="1:15" ht="50.25" customHeight="1" thickTop="1" thickBot="1" x14ac:dyDescent="0.25">
      <c r="A18" s="159"/>
      <c r="B18" s="105"/>
      <c r="C18" s="153"/>
      <c r="D18" s="6" t="s">
        <v>189</v>
      </c>
      <c r="E18" s="146"/>
      <c r="F18" s="148"/>
      <c r="G18" s="148"/>
      <c r="H18" s="138"/>
      <c r="I18" s="138"/>
      <c r="J18" s="138"/>
      <c r="K18" s="138"/>
      <c r="L18" s="138"/>
      <c r="M18" s="140"/>
      <c r="N18" s="21"/>
      <c r="O18" s="21"/>
    </row>
    <row r="19" spans="1:15" ht="50.25" customHeight="1" thickTop="1" thickBot="1" x14ac:dyDescent="0.25">
      <c r="A19" s="159"/>
      <c r="B19" s="151"/>
      <c r="C19" s="153"/>
      <c r="D19" s="6" t="s">
        <v>190</v>
      </c>
      <c r="E19" s="146"/>
      <c r="F19" s="148"/>
      <c r="G19" s="148"/>
      <c r="H19" s="139"/>
      <c r="I19" s="139"/>
      <c r="J19" s="139"/>
      <c r="K19" s="139"/>
      <c r="L19" s="139"/>
      <c r="M19" s="141"/>
      <c r="N19" s="21"/>
      <c r="O19" s="21"/>
    </row>
    <row r="20" spans="1:15" ht="50.25" customHeight="1" thickTop="1" thickBot="1" x14ac:dyDescent="0.25">
      <c r="A20" s="159"/>
      <c r="B20" s="120" t="s">
        <v>6</v>
      </c>
      <c r="C20" s="152" t="s">
        <v>199</v>
      </c>
      <c r="D20" s="8" t="s">
        <v>191</v>
      </c>
      <c r="E20" s="146"/>
      <c r="F20" s="148"/>
      <c r="G20" s="148"/>
      <c r="H20" s="137"/>
      <c r="I20" s="137"/>
      <c r="J20" s="138"/>
      <c r="K20" s="138"/>
      <c r="L20" s="137"/>
      <c r="M20" s="140" t="str">
        <f t="shared" ref="M20" si="0">IF(E20="", "", IF(E20=1, "1", IF(E20=2, "2", IF(E20=3, "3", IF(E20=4, "4" )) )))</f>
        <v/>
      </c>
      <c r="N20" s="21"/>
      <c r="O20" s="21"/>
    </row>
    <row r="21" spans="1:15" ht="50.25" customHeight="1" thickTop="1" thickBot="1" x14ac:dyDescent="0.25">
      <c r="A21" s="159"/>
      <c r="B21" s="120"/>
      <c r="C21" s="153"/>
      <c r="D21" s="3" t="s">
        <v>192</v>
      </c>
      <c r="E21" s="146"/>
      <c r="F21" s="148"/>
      <c r="G21" s="148"/>
      <c r="H21" s="138"/>
      <c r="I21" s="138"/>
      <c r="J21" s="138"/>
      <c r="K21" s="138"/>
      <c r="L21" s="138"/>
      <c r="M21" s="140"/>
      <c r="N21" s="21"/>
      <c r="O21" s="21"/>
    </row>
    <row r="22" spans="1:15" ht="50.25" customHeight="1" thickTop="1" thickBot="1" x14ac:dyDescent="0.25">
      <c r="A22" s="159"/>
      <c r="B22" s="120"/>
      <c r="C22" s="153"/>
      <c r="D22" s="3" t="s">
        <v>193</v>
      </c>
      <c r="E22" s="146"/>
      <c r="F22" s="148"/>
      <c r="G22" s="148"/>
      <c r="H22" s="138"/>
      <c r="I22" s="138"/>
      <c r="J22" s="138"/>
      <c r="K22" s="138"/>
      <c r="L22" s="138"/>
      <c r="M22" s="140"/>
      <c r="N22" s="21"/>
      <c r="O22" s="21"/>
    </row>
    <row r="23" spans="1:15" ht="50.25" customHeight="1" thickTop="1" thickBot="1" x14ac:dyDescent="0.25">
      <c r="A23" s="159"/>
      <c r="B23" s="136"/>
      <c r="C23" s="160"/>
      <c r="D23" s="4" t="s">
        <v>194</v>
      </c>
      <c r="E23" s="146"/>
      <c r="F23" s="148"/>
      <c r="G23" s="148"/>
      <c r="H23" s="139"/>
      <c r="I23" s="139"/>
      <c r="J23" s="139"/>
      <c r="K23" s="139"/>
      <c r="L23" s="139"/>
      <c r="M23" s="141"/>
      <c r="N23" s="21"/>
      <c r="O23" s="21"/>
    </row>
    <row r="24" spans="1:15" ht="50.25" customHeight="1" thickTop="1" thickBot="1" x14ac:dyDescent="0.25">
      <c r="A24" s="159"/>
      <c r="B24" s="120" t="s">
        <v>7</v>
      </c>
      <c r="C24" s="145" t="s">
        <v>200</v>
      </c>
      <c r="D24" s="9" t="s">
        <v>240</v>
      </c>
      <c r="E24" s="146"/>
      <c r="F24" s="148"/>
      <c r="G24" s="148"/>
      <c r="H24" s="137"/>
      <c r="I24" s="137"/>
      <c r="J24" s="138"/>
      <c r="K24" s="138"/>
      <c r="L24" s="137"/>
      <c r="M24" s="140" t="str">
        <f t="shared" ref="M24" si="1">IF(E24="", "", IF(E24=1, "1", IF(E24=2, "2", IF(E24=3, "3", IF(E24=4, "4" )) )))</f>
        <v/>
      </c>
      <c r="N24" s="21"/>
      <c r="O24" s="21"/>
    </row>
    <row r="25" spans="1:15" ht="50.25" customHeight="1" thickTop="1" thickBot="1" x14ac:dyDescent="0.25">
      <c r="A25" s="159"/>
      <c r="B25" s="120"/>
      <c r="C25" s="145"/>
      <c r="D25" s="6" t="s">
        <v>241</v>
      </c>
      <c r="E25" s="146"/>
      <c r="F25" s="148"/>
      <c r="G25" s="148"/>
      <c r="H25" s="138"/>
      <c r="I25" s="138"/>
      <c r="J25" s="138"/>
      <c r="K25" s="138"/>
      <c r="L25" s="138"/>
      <c r="M25" s="140"/>
      <c r="N25" s="21"/>
      <c r="O25" s="21"/>
    </row>
    <row r="26" spans="1:15" ht="50.25" customHeight="1" thickTop="1" thickBot="1" x14ac:dyDescent="0.25">
      <c r="A26" s="159"/>
      <c r="B26" s="120"/>
      <c r="C26" s="145"/>
      <c r="D26" s="6" t="s">
        <v>242</v>
      </c>
      <c r="E26" s="146"/>
      <c r="F26" s="148"/>
      <c r="G26" s="148"/>
      <c r="H26" s="138"/>
      <c r="I26" s="138"/>
      <c r="J26" s="138"/>
      <c r="K26" s="138"/>
      <c r="L26" s="138"/>
      <c r="M26" s="140"/>
      <c r="N26" s="21"/>
      <c r="O26" s="21"/>
    </row>
    <row r="27" spans="1:15" ht="50.25" customHeight="1" thickTop="1" thickBot="1" x14ac:dyDescent="0.25">
      <c r="A27" s="159"/>
      <c r="B27" s="120"/>
      <c r="C27" s="145"/>
      <c r="D27" s="6" t="s">
        <v>243</v>
      </c>
      <c r="E27" s="146"/>
      <c r="F27" s="148"/>
      <c r="G27" s="148"/>
      <c r="H27" s="139"/>
      <c r="I27" s="139"/>
      <c r="J27" s="139"/>
      <c r="K27" s="139"/>
      <c r="L27" s="139"/>
      <c r="M27" s="141"/>
      <c r="N27" s="21"/>
      <c r="O27" s="21"/>
    </row>
    <row r="28" spans="1:15" ht="50.25" customHeight="1" thickTop="1" thickBot="1" x14ac:dyDescent="0.25">
      <c r="A28" s="159"/>
      <c r="B28" s="119" t="s">
        <v>8</v>
      </c>
      <c r="C28" s="149" t="s">
        <v>201</v>
      </c>
      <c r="D28" s="8" t="s">
        <v>244</v>
      </c>
      <c r="E28" s="146"/>
      <c r="F28" s="148"/>
      <c r="G28" s="148"/>
      <c r="H28" s="137"/>
      <c r="I28" s="137"/>
      <c r="J28" s="138"/>
      <c r="K28" s="138"/>
      <c r="L28" s="137"/>
      <c r="M28" s="140" t="str">
        <f t="shared" ref="M28" si="2">IF(E28="", "", IF(E28=1, "1", IF(E28=2, "2", IF(E28=3, "3", IF(E28=4, "4" )) )))</f>
        <v/>
      </c>
      <c r="N28" s="21"/>
      <c r="O28" s="21"/>
    </row>
    <row r="29" spans="1:15" ht="50.25" customHeight="1" thickTop="1" thickBot="1" x14ac:dyDescent="0.25">
      <c r="A29" s="159"/>
      <c r="B29" s="120"/>
      <c r="C29" s="145"/>
      <c r="D29" s="3" t="s">
        <v>245</v>
      </c>
      <c r="E29" s="146"/>
      <c r="F29" s="148"/>
      <c r="G29" s="148"/>
      <c r="H29" s="138"/>
      <c r="I29" s="138"/>
      <c r="J29" s="138"/>
      <c r="K29" s="138"/>
      <c r="L29" s="138"/>
      <c r="M29" s="140"/>
      <c r="N29" s="21"/>
      <c r="O29" s="21"/>
    </row>
    <row r="30" spans="1:15" ht="50.25" customHeight="1" thickTop="1" thickBot="1" x14ac:dyDescent="0.25">
      <c r="A30" s="159"/>
      <c r="B30" s="120"/>
      <c r="C30" s="145"/>
      <c r="D30" s="3" t="s">
        <v>246</v>
      </c>
      <c r="E30" s="146"/>
      <c r="F30" s="148"/>
      <c r="G30" s="148"/>
      <c r="H30" s="138"/>
      <c r="I30" s="138"/>
      <c r="J30" s="138"/>
      <c r="K30" s="138"/>
      <c r="L30" s="138"/>
      <c r="M30" s="140"/>
      <c r="N30" s="21"/>
      <c r="O30" s="21"/>
    </row>
    <row r="31" spans="1:15" ht="50.25" customHeight="1" thickTop="1" thickBot="1" x14ac:dyDescent="0.25">
      <c r="A31" s="159"/>
      <c r="B31" s="136"/>
      <c r="C31" s="150"/>
      <c r="D31" s="3" t="s">
        <v>247</v>
      </c>
      <c r="E31" s="146"/>
      <c r="F31" s="148"/>
      <c r="G31" s="148"/>
      <c r="H31" s="139"/>
      <c r="I31" s="139"/>
      <c r="J31" s="139"/>
      <c r="K31" s="139"/>
      <c r="L31" s="139"/>
      <c r="M31" s="141"/>
      <c r="N31" s="21"/>
      <c r="O31" s="21"/>
    </row>
    <row r="32" spans="1:15" ht="50.25" customHeight="1" thickTop="1" thickBot="1" x14ac:dyDescent="0.25">
      <c r="A32" s="159"/>
      <c r="B32" s="120" t="s">
        <v>9</v>
      </c>
      <c r="C32" s="145" t="s">
        <v>202</v>
      </c>
      <c r="D32" s="8" t="s">
        <v>248</v>
      </c>
      <c r="E32" s="146"/>
      <c r="F32" s="148"/>
      <c r="G32" s="148"/>
      <c r="H32" s="137"/>
      <c r="I32" s="137"/>
      <c r="J32" s="138"/>
      <c r="K32" s="138"/>
      <c r="L32" s="137"/>
      <c r="M32" s="140" t="str">
        <f t="shared" ref="M32" si="3">IF(E32="", "", IF(E32=1, "1", IF(E32=2, "2", IF(E32=3, "3", IF(E32=4, "4" )) )))</f>
        <v/>
      </c>
      <c r="N32" s="21"/>
    </row>
    <row r="33" spans="1:14" ht="50.25" customHeight="1" thickTop="1" thickBot="1" x14ac:dyDescent="0.25">
      <c r="A33" s="159"/>
      <c r="B33" s="120"/>
      <c r="C33" s="145"/>
      <c r="D33" s="3" t="s">
        <v>249</v>
      </c>
      <c r="E33" s="146"/>
      <c r="F33" s="148"/>
      <c r="G33" s="148"/>
      <c r="H33" s="138"/>
      <c r="I33" s="138"/>
      <c r="J33" s="138"/>
      <c r="K33" s="138"/>
      <c r="L33" s="138"/>
      <c r="M33" s="140"/>
      <c r="N33" s="21"/>
    </row>
    <row r="34" spans="1:14" ht="50.25" customHeight="1" thickTop="1" thickBot="1" x14ac:dyDescent="0.25">
      <c r="A34" s="159"/>
      <c r="B34" s="120"/>
      <c r="C34" s="145"/>
      <c r="D34" s="3" t="s">
        <v>250</v>
      </c>
      <c r="E34" s="146"/>
      <c r="F34" s="148"/>
      <c r="G34" s="148"/>
      <c r="H34" s="138"/>
      <c r="I34" s="138"/>
      <c r="J34" s="138"/>
      <c r="K34" s="138"/>
      <c r="L34" s="138"/>
      <c r="M34" s="140"/>
      <c r="N34" s="21"/>
    </row>
    <row r="35" spans="1:14" ht="50.25" customHeight="1" thickTop="1" thickBot="1" x14ac:dyDescent="0.25">
      <c r="A35" s="159"/>
      <c r="B35" s="120"/>
      <c r="C35" s="145"/>
      <c r="D35" s="3" t="s">
        <v>251</v>
      </c>
      <c r="E35" s="147"/>
      <c r="F35" s="148"/>
      <c r="G35" s="148"/>
      <c r="H35" s="139"/>
      <c r="I35" s="139"/>
      <c r="J35" s="139"/>
      <c r="K35" s="139"/>
      <c r="L35" s="139"/>
      <c r="M35" s="141"/>
      <c r="N35" s="21"/>
    </row>
    <row r="36" spans="1:14" ht="50.25" customHeight="1" thickTop="1" thickBot="1" x14ac:dyDescent="0.25">
      <c r="A36" s="159"/>
      <c r="B36" s="142" t="s">
        <v>55</v>
      </c>
      <c r="C36" s="143"/>
      <c r="D36" s="143"/>
      <c r="E36" s="143"/>
      <c r="F36" s="143"/>
      <c r="G36" s="143"/>
      <c r="H36" s="143"/>
      <c r="I36" s="143"/>
      <c r="J36" s="143"/>
      <c r="K36" s="143"/>
      <c r="L36" s="144"/>
      <c r="M36" s="75" t="e">
        <f>M8+M12+M16+M20+M24+M28+M32</f>
        <v>#VALUE!</v>
      </c>
    </row>
    <row r="37" spans="1:14" ht="50.25" customHeight="1" thickTop="1" thickBot="1" x14ac:dyDescent="0.25">
      <c r="A37" s="113"/>
      <c r="B37" s="114"/>
      <c r="C37" s="114"/>
      <c r="D37" s="114"/>
      <c r="E37" s="114"/>
      <c r="F37" s="114"/>
      <c r="G37" s="114"/>
      <c r="H37" s="114"/>
      <c r="I37" s="114"/>
      <c r="J37" s="114"/>
      <c r="K37" s="114"/>
      <c r="L37" s="114"/>
      <c r="M37" s="115"/>
    </row>
    <row r="38" spans="1:14" ht="50.25" customHeight="1" thickTop="1" x14ac:dyDescent="0.2">
      <c r="A38" s="124" t="s">
        <v>57</v>
      </c>
      <c r="B38" s="119" t="s">
        <v>10</v>
      </c>
      <c r="C38" s="107" t="s">
        <v>203</v>
      </c>
      <c r="D38" s="7" t="s">
        <v>252</v>
      </c>
      <c r="E38" s="110"/>
      <c r="F38" s="95"/>
      <c r="G38" s="95"/>
      <c r="H38" s="95"/>
      <c r="I38" s="95"/>
      <c r="J38" s="95"/>
      <c r="K38" s="95"/>
      <c r="L38" s="95"/>
      <c r="M38" s="98" t="str">
        <f>IF(E38="", "", IF(E38=1, "1", IF(E38=2, "2", IF(E38=3, "3", IF(E38=4, "4") )) ))</f>
        <v/>
      </c>
    </row>
    <row r="39" spans="1:14" ht="50.25" customHeight="1" x14ac:dyDescent="0.2">
      <c r="A39" s="125"/>
      <c r="B39" s="120"/>
      <c r="C39" s="108"/>
      <c r="D39" s="6" t="s">
        <v>253</v>
      </c>
      <c r="E39" s="111"/>
      <c r="F39" s="96"/>
      <c r="G39" s="96"/>
      <c r="H39" s="96"/>
      <c r="I39" s="96"/>
      <c r="J39" s="96"/>
      <c r="K39" s="96"/>
      <c r="L39" s="96"/>
      <c r="M39" s="99"/>
    </row>
    <row r="40" spans="1:14" ht="62.25" customHeight="1" x14ac:dyDescent="0.2">
      <c r="A40" s="125"/>
      <c r="B40" s="120"/>
      <c r="C40" s="108"/>
      <c r="D40" s="6" t="s">
        <v>254</v>
      </c>
      <c r="E40" s="111"/>
      <c r="F40" s="96"/>
      <c r="G40" s="96"/>
      <c r="H40" s="96"/>
      <c r="I40" s="96"/>
      <c r="J40" s="96"/>
      <c r="K40" s="96"/>
      <c r="L40" s="96"/>
      <c r="M40" s="99"/>
    </row>
    <row r="41" spans="1:14" ht="50.25" customHeight="1" thickBot="1" x14ac:dyDescent="0.25">
      <c r="A41" s="125"/>
      <c r="B41" s="120"/>
      <c r="C41" s="108"/>
      <c r="D41" s="11" t="s">
        <v>255</v>
      </c>
      <c r="E41" s="111"/>
      <c r="F41" s="96"/>
      <c r="G41" s="96"/>
      <c r="H41" s="97"/>
      <c r="I41" s="97"/>
      <c r="J41" s="97"/>
      <c r="K41" s="97"/>
      <c r="L41" s="97"/>
      <c r="M41" s="99"/>
    </row>
    <row r="42" spans="1:14" ht="50.25" customHeight="1" thickTop="1" x14ac:dyDescent="0.2">
      <c r="A42" s="125"/>
      <c r="B42" s="119" t="s">
        <v>11</v>
      </c>
      <c r="C42" s="107" t="s">
        <v>204</v>
      </c>
      <c r="D42" s="7" t="s">
        <v>256</v>
      </c>
      <c r="E42" s="110"/>
      <c r="F42" s="95"/>
      <c r="G42" s="95"/>
      <c r="H42" s="95"/>
      <c r="I42" s="95"/>
      <c r="J42" s="95"/>
      <c r="K42" s="95"/>
      <c r="L42" s="95"/>
      <c r="M42" s="98" t="str">
        <f t="shared" ref="M42" si="4">IF(E42="", "", IF(E42=1, "1", IF(E42=2, "2", IF(E42=3, "3", IF(E42=4, "4") )) ))</f>
        <v/>
      </c>
    </row>
    <row r="43" spans="1:14" ht="50.25" customHeight="1" x14ac:dyDescent="0.2">
      <c r="A43" s="125"/>
      <c r="B43" s="120"/>
      <c r="C43" s="108"/>
      <c r="D43" s="6" t="s">
        <v>257</v>
      </c>
      <c r="E43" s="111"/>
      <c r="F43" s="96"/>
      <c r="G43" s="96"/>
      <c r="H43" s="96"/>
      <c r="I43" s="96"/>
      <c r="J43" s="96"/>
      <c r="K43" s="96"/>
      <c r="L43" s="96"/>
      <c r="M43" s="99"/>
    </row>
    <row r="44" spans="1:14" ht="50.25" customHeight="1" x14ac:dyDescent="0.2">
      <c r="A44" s="125"/>
      <c r="B44" s="120"/>
      <c r="C44" s="108"/>
      <c r="D44" s="6" t="s">
        <v>258</v>
      </c>
      <c r="E44" s="111"/>
      <c r="F44" s="96"/>
      <c r="G44" s="96"/>
      <c r="H44" s="96"/>
      <c r="I44" s="96"/>
      <c r="J44" s="96"/>
      <c r="K44" s="96"/>
      <c r="L44" s="96"/>
      <c r="M44" s="99"/>
    </row>
    <row r="45" spans="1:14" ht="50.25" customHeight="1" thickBot="1" x14ac:dyDescent="0.25">
      <c r="A45" s="125"/>
      <c r="B45" s="120"/>
      <c r="C45" s="108"/>
      <c r="D45" s="6" t="s">
        <v>259</v>
      </c>
      <c r="E45" s="111"/>
      <c r="F45" s="96"/>
      <c r="G45" s="97"/>
      <c r="H45" s="97"/>
      <c r="I45" s="97"/>
      <c r="J45" s="97"/>
      <c r="K45" s="97"/>
      <c r="L45" s="97"/>
      <c r="M45" s="99"/>
    </row>
    <row r="46" spans="1:14" ht="50.25" customHeight="1" thickTop="1" x14ac:dyDescent="0.2">
      <c r="A46" s="125"/>
      <c r="B46" s="119" t="s">
        <v>12</v>
      </c>
      <c r="C46" s="107" t="s">
        <v>205</v>
      </c>
      <c r="D46" s="7" t="s">
        <v>260</v>
      </c>
      <c r="E46" s="110"/>
      <c r="F46" s="95"/>
      <c r="G46" s="95"/>
      <c r="H46" s="95"/>
      <c r="I46" s="95"/>
      <c r="J46" s="95"/>
      <c r="K46" s="95"/>
      <c r="L46" s="95"/>
      <c r="M46" s="98" t="str">
        <f t="shared" ref="M46" si="5">IF(E46="", "", IF(E46=1, "1", IF(E46=2, "2", IF(E46=3, "3", IF(E46=4, "4") )) ))</f>
        <v/>
      </c>
    </row>
    <row r="47" spans="1:14" ht="50.25" customHeight="1" x14ac:dyDescent="0.2">
      <c r="A47" s="125"/>
      <c r="B47" s="120"/>
      <c r="C47" s="108"/>
      <c r="D47" s="6" t="s">
        <v>261</v>
      </c>
      <c r="E47" s="111"/>
      <c r="F47" s="96"/>
      <c r="G47" s="96"/>
      <c r="H47" s="96"/>
      <c r="I47" s="96"/>
      <c r="J47" s="96"/>
      <c r="K47" s="96"/>
      <c r="L47" s="96"/>
      <c r="M47" s="99"/>
    </row>
    <row r="48" spans="1:14" ht="50.25" customHeight="1" x14ac:dyDescent="0.2">
      <c r="A48" s="125"/>
      <c r="B48" s="120"/>
      <c r="C48" s="108"/>
      <c r="D48" s="6" t="s">
        <v>262</v>
      </c>
      <c r="E48" s="111"/>
      <c r="F48" s="96"/>
      <c r="G48" s="96"/>
      <c r="H48" s="96"/>
      <c r="I48" s="96"/>
      <c r="J48" s="96"/>
      <c r="K48" s="96"/>
      <c r="L48" s="96"/>
      <c r="M48" s="99"/>
    </row>
    <row r="49" spans="1:13" ht="50.25" customHeight="1" thickBot="1" x14ac:dyDescent="0.25">
      <c r="A49" s="125"/>
      <c r="B49" s="120"/>
      <c r="C49" s="108"/>
      <c r="D49" s="6" t="s">
        <v>263</v>
      </c>
      <c r="E49" s="111"/>
      <c r="F49" s="96"/>
      <c r="G49" s="97"/>
      <c r="H49" s="97"/>
      <c r="I49" s="97"/>
      <c r="J49" s="97"/>
      <c r="K49" s="97"/>
      <c r="L49" s="97"/>
      <c r="M49" s="99"/>
    </row>
    <row r="50" spans="1:13" ht="50.25" customHeight="1" thickTop="1" x14ac:dyDescent="0.2">
      <c r="A50" s="125"/>
      <c r="B50" s="119" t="s">
        <v>13</v>
      </c>
      <c r="C50" s="107" t="s">
        <v>206</v>
      </c>
      <c r="D50" s="7" t="s">
        <v>264</v>
      </c>
      <c r="E50" s="110"/>
      <c r="F50" s="95"/>
      <c r="G50" s="95"/>
      <c r="H50" s="95"/>
      <c r="I50" s="95"/>
      <c r="J50" s="95"/>
      <c r="K50" s="95"/>
      <c r="L50" s="95"/>
      <c r="M50" s="98" t="str">
        <f t="shared" ref="M50" si="6">IF(E50="", "", IF(E50=1, "1", IF(E50=2, "2", IF(E50=3, "3", IF(E50=4, "4") )) ))</f>
        <v/>
      </c>
    </row>
    <row r="51" spans="1:13" ht="50.25" customHeight="1" x14ac:dyDescent="0.2">
      <c r="A51" s="125"/>
      <c r="B51" s="120"/>
      <c r="C51" s="108"/>
      <c r="D51" s="6" t="s">
        <v>265</v>
      </c>
      <c r="E51" s="111"/>
      <c r="F51" s="96"/>
      <c r="G51" s="96"/>
      <c r="H51" s="96"/>
      <c r="I51" s="96"/>
      <c r="J51" s="96"/>
      <c r="K51" s="96"/>
      <c r="L51" s="96"/>
      <c r="M51" s="99"/>
    </row>
    <row r="52" spans="1:13" ht="50.25" customHeight="1" x14ac:dyDescent="0.2">
      <c r="A52" s="125"/>
      <c r="B52" s="120"/>
      <c r="C52" s="108"/>
      <c r="D52" s="6" t="s">
        <v>266</v>
      </c>
      <c r="E52" s="111"/>
      <c r="F52" s="96"/>
      <c r="G52" s="96"/>
      <c r="H52" s="96"/>
      <c r="I52" s="96"/>
      <c r="J52" s="96"/>
      <c r="K52" s="96"/>
      <c r="L52" s="96"/>
      <c r="M52" s="99"/>
    </row>
    <row r="53" spans="1:13" ht="50.25" customHeight="1" thickBot="1" x14ac:dyDescent="0.25">
      <c r="A53" s="125"/>
      <c r="B53" s="120"/>
      <c r="C53" s="108"/>
      <c r="D53" s="6" t="s">
        <v>267</v>
      </c>
      <c r="E53" s="111"/>
      <c r="F53" s="96"/>
      <c r="G53" s="97"/>
      <c r="H53" s="97"/>
      <c r="I53" s="97"/>
      <c r="J53" s="97"/>
      <c r="K53" s="97"/>
      <c r="L53" s="97"/>
      <c r="M53" s="99"/>
    </row>
    <row r="54" spans="1:13" ht="50.25" customHeight="1" thickTop="1" x14ac:dyDescent="0.2">
      <c r="A54" s="125"/>
      <c r="B54" s="119" t="s">
        <v>7</v>
      </c>
      <c r="C54" s="107" t="s">
        <v>207</v>
      </c>
      <c r="D54" s="7" t="s">
        <v>268</v>
      </c>
      <c r="E54" s="110"/>
      <c r="F54" s="95"/>
      <c r="G54" s="95"/>
      <c r="H54" s="95"/>
      <c r="I54" s="95"/>
      <c r="J54" s="95"/>
      <c r="K54" s="95"/>
      <c r="L54" s="95"/>
      <c r="M54" s="98" t="str">
        <f t="shared" ref="M54" si="7">IF(E54="", "", IF(E54=1, "1", IF(E54=2, "2", IF(E54=3, "3", IF(E54=4, "4") )) ))</f>
        <v/>
      </c>
    </row>
    <row r="55" spans="1:13" ht="50.25" customHeight="1" x14ac:dyDescent="0.2">
      <c r="A55" s="125"/>
      <c r="B55" s="120"/>
      <c r="C55" s="108"/>
      <c r="D55" s="6" t="s">
        <v>269</v>
      </c>
      <c r="E55" s="111"/>
      <c r="F55" s="96"/>
      <c r="G55" s="96"/>
      <c r="H55" s="96"/>
      <c r="I55" s="96"/>
      <c r="J55" s="96"/>
      <c r="K55" s="96"/>
      <c r="L55" s="96"/>
      <c r="M55" s="99"/>
    </row>
    <row r="56" spans="1:13" ht="50.25" customHeight="1" x14ac:dyDescent="0.2">
      <c r="A56" s="125"/>
      <c r="B56" s="120"/>
      <c r="C56" s="108"/>
      <c r="D56" s="6" t="s">
        <v>270</v>
      </c>
      <c r="E56" s="111"/>
      <c r="F56" s="96"/>
      <c r="G56" s="96"/>
      <c r="H56" s="96"/>
      <c r="I56" s="96"/>
      <c r="J56" s="96"/>
      <c r="K56" s="96"/>
      <c r="L56" s="96"/>
      <c r="M56" s="99"/>
    </row>
    <row r="57" spans="1:13" ht="61.5" customHeight="1" thickBot="1" x14ac:dyDescent="0.25">
      <c r="A57" s="125"/>
      <c r="B57" s="136"/>
      <c r="C57" s="109"/>
      <c r="D57" s="14" t="s">
        <v>271</v>
      </c>
      <c r="E57" s="111"/>
      <c r="F57" s="96"/>
      <c r="G57" s="97"/>
      <c r="H57" s="97"/>
      <c r="I57" s="97"/>
      <c r="J57" s="97"/>
      <c r="K57" s="97"/>
      <c r="L57" s="97"/>
      <c r="M57" s="99"/>
    </row>
    <row r="58" spans="1:13" ht="50.25" customHeight="1" thickTop="1" x14ac:dyDescent="0.2">
      <c r="A58" s="125"/>
      <c r="B58" s="120" t="s">
        <v>8</v>
      </c>
      <c r="C58" s="108" t="s">
        <v>208</v>
      </c>
      <c r="D58" s="9" t="s">
        <v>272</v>
      </c>
      <c r="E58" s="110"/>
      <c r="F58" s="95"/>
      <c r="G58" s="95"/>
      <c r="H58" s="95"/>
      <c r="I58" s="95"/>
      <c r="J58" s="95"/>
      <c r="K58" s="95"/>
      <c r="L58" s="95"/>
      <c r="M58" s="98" t="str">
        <f t="shared" ref="M58" si="8">IF(E58="", "", IF(E58=1, "1", IF(E58=2, "2", IF(E58=3, "3", IF(E58=4, "4") )) ))</f>
        <v/>
      </c>
    </row>
    <row r="59" spans="1:13" ht="50.25" customHeight="1" x14ac:dyDescent="0.2">
      <c r="A59" s="125"/>
      <c r="B59" s="120"/>
      <c r="C59" s="108"/>
      <c r="D59" s="6" t="s">
        <v>273</v>
      </c>
      <c r="E59" s="111"/>
      <c r="F59" s="96"/>
      <c r="G59" s="96"/>
      <c r="H59" s="96"/>
      <c r="I59" s="96"/>
      <c r="J59" s="96"/>
      <c r="K59" s="96"/>
      <c r="L59" s="96"/>
      <c r="M59" s="99"/>
    </row>
    <row r="60" spans="1:13" ht="50.25" customHeight="1" x14ac:dyDescent="0.2">
      <c r="A60" s="125"/>
      <c r="B60" s="120"/>
      <c r="C60" s="108"/>
      <c r="D60" s="6" t="s">
        <v>274</v>
      </c>
      <c r="E60" s="111"/>
      <c r="F60" s="96"/>
      <c r="G60" s="96"/>
      <c r="H60" s="96"/>
      <c r="I60" s="96"/>
      <c r="J60" s="96"/>
      <c r="K60" s="96"/>
      <c r="L60" s="96"/>
      <c r="M60" s="99"/>
    </row>
    <row r="61" spans="1:13" ht="50.25" customHeight="1" thickBot="1" x14ac:dyDescent="0.25">
      <c r="A61" s="125"/>
      <c r="B61" s="120"/>
      <c r="C61" s="108"/>
      <c r="D61" s="6" t="s">
        <v>275</v>
      </c>
      <c r="E61" s="111"/>
      <c r="F61" s="96"/>
      <c r="G61" s="97"/>
      <c r="H61" s="97"/>
      <c r="I61" s="97"/>
      <c r="J61" s="97"/>
      <c r="K61" s="97"/>
      <c r="L61" s="97"/>
      <c r="M61" s="99"/>
    </row>
    <row r="62" spans="1:13" ht="50.25" customHeight="1" thickTop="1" x14ac:dyDescent="0.2">
      <c r="A62" s="125"/>
      <c r="B62" s="104" t="s">
        <v>9</v>
      </c>
      <c r="C62" s="107" t="s">
        <v>209</v>
      </c>
      <c r="D62" s="7" t="s">
        <v>276</v>
      </c>
      <c r="E62" s="110"/>
      <c r="F62" s="95"/>
      <c r="G62" s="95"/>
      <c r="H62" s="95"/>
      <c r="I62" s="95"/>
      <c r="J62" s="95"/>
      <c r="K62" s="95"/>
      <c r="L62" s="95"/>
      <c r="M62" s="98" t="str">
        <f t="shared" ref="M62" si="9">IF(E62="", "", IF(E62=1, "1", IF(E62=2, "2", IF(E62=3, "3", IF(E62=4, "4") )) ))</f>
        <v/>
      </c>
    </row>
    <row r="63" spans="1:13" ht="50.25" customHeight="1" x14ac:dyDescent="0.2">
      <c r="A63" s="125"/>
      <c r="B63" s="105"/>
      <c r="C63" s="108"/>
      <c r="D63" s="6" t="s">
        <v>277</v>
      </c>
      <c r="E63" s="111"/>
      <c r="F63" s="96"/>
      <c r="G63" s="96"/>
      <c r="H63" s="96"/>
      <c r="I63" s="96"/>
      <c r="J63" s="96"/>
      <c r="K63" s="96"/>
      <c r="L63" s="96"/>
      <c r="M63" s="99"/>
    </row>
    <row r="64" spans="1:13" ht="50.25" customHeight="1" x14ac:dyDescent="0.2">
      <c r="A64" s="125"/>
      <c r="B64" s="105"/>
      <c r="C64" s="108"/>
      <c r="D64" s="6" t="s">
        <v>278</v>
      </c>
      <c r="E64" s="111"/>
      <c r="F64" s="96"/>
      <c r="G64" s="96"/>
      <c r="H64" s="96"/>
      <c r="I64" s="96"/>
      <c r="J64" s="96"/>
      <c r="K64" s="96"/>
      <c r="L64" s="96"/>
      <c r="M64" s="99"/>
    </row>
    <row r="65" spans="1:13" ht="50.25" customHeight="1" thickBot="1" x14ac:dyDescent="0.25">
      <c r="A65" s="125"/>
      <c r="B65" s="105"/>
      <c r="C65" s="108"/>
      <c r="D65" s="6" t="s">
        <v>279</v>
      </c>
      <c r="E65" s="111"/>
      <c r="F65" s="96"/>
      <c r="G65" s="97"/>
      <c r="H65" s="97"/>
      <c r="I65" s="97"/>
      <c r="J65" s="97"/>
      <c r="K65" s="97"/>
      <c r="L65" s="97"/>
      <c r="M65" s="99"/>
    </row>
    <row r="66" spans="1:13" ht="50.25" customHeight="1" thickTop="1" thickBot="1" x14ac:dyDescent="0.25">
      <c r="A66" s="125"/>
      <c r="B66" s="121" t="s">
        <v>56</v>
      </c>
      <c r="C66" s="122"/>
      <c r="D66" s="122"/>
      <c r="E66" s="122"/>
      <c r="F66" s="122"/>
      <c r="G66" s="122"/>
      <c r="H66" s="122"/>
      <c r="I66" s="122"/>
      <c r="J66" s="122"/>
      <c r="K66" s="122"/>
      <c r="L66" s="123"/>
      <c r="M66" s="75" t="e">
        <f>M38+M42+M46+M50+M54+M58+M62</f>
        <v>#VALUE!</v>
      </c>
    </row>
    <row r="67" spans="1:13" ht="50.25" customHeight="1" thickTop="1" thickBot="1" x14ac:dyDescent="0.25">
      <c r="A67" s="113"/>
      <c r="B67" s="114"/>
      <c r="C67" s="114"/>
      <c r="D67" s="114"/>
      <c r="E67" s="114"/>
      <c r="F67" s="114"/>
      <c r="G67" s="114"/>
      <c r="H67" s="114"/>
      <c r="I67" s="114"/>
      <c r="J67" s="114"/>
      <c r="K67" s="114"/>
      <c r="L67" s="114"/>
      <c r="M67" s="115"/>
    </row>
    <row r="68" spans="1:13" ht="50.25" customHeight="1" thickTop="1" thickBot="1" x14ac:dyDescent="0.25">
      <c r="A68" s="124" t="s">
        <v>60</v>
      </c>
      <c r="B68" s="105" t="s">
        <v>14</v>
      </c>
      <c r="C68" s="108" t="s">
        <v>210</v>
      </c>
      <c r="D68" s="9" t="s">
        <v>280</v>
      </c>
      <c r="E68" s="110"/>
      <c r="F68" s="135"/>
      <c r="G68" s="96"/>
      <c r="H68" s="95"/>
      <c r="I68" s="95"/>
      <c r="J68" s="95"/>
      <c r="K68" s="95"/>
      <c r="L68" s="95"/>
      <c r="M68" s="127" t="str">
        <f>IF(E68="", "", IF(E68=1, "1", IF(E68=2,"2", IF(E68=3, "3", IF(E68=4, "4") )) ))</f>
        <v/>
      </c>
    </row>
    <row r="69" spans="1:13" ht="50.25" customHeight="1" thickTop="1" thickBot="1" x14ac:dyDescent="0.25">
      <c r="A69" s="125"/>
      <c r="B69" s="105"/>
      <c r="C69" s="108"/>
      <c r="D69" s="6" t="s">
        <v>281</v>
      </c>
      <c r="E69" s="111"/>
      <c r="F69" s="128"/>
      <c r="G69" s="96"/>
      <c r="H69" s="96"/>
      <c r="I69" s="96"/>
      <c r="J69" s="96"/>
      <c r="K69" s="96"/>
      <c r="L69" s="96"/>
      <c r="M69" s="127"/>
    </row>
    <row r="70" spans="1:13" ht="50.25" customHeight="1" thickTop="1" thickBot="1" x14ac:dyDescent="0.25">
      <c r="A70" s="125"/>
      <c r="B70" s="105"/>
      <c r="C70" s="108"/>
      <c r="D70" s="6" t="s">
        <v>282</v>
      </c>
      <c r="E70" s="111"/>
      <c r="F70" s="128"/>
      <c r="G70" s="96"/>
      <c r="H70" s="96"/>
      <c r="I70" s="96"/>
      <c r="J70" s="96"/>
      <c r="K70" s="96"/>
      <c r="L70" s="96"/>
      <c r="M70" s="127"/>
    </row>
    <row r="71" spans="1:13" ht="50.25" customHeight="1" thickTop="1" thickBot="1" x14ac:dyDescent="0.25">
      <c r="A71" s="125"/>
      <c r="B71" s="105"/>
      <c r="C71" s="108"/>
      <c r="D71" s="6" t="s">
        <v>283</v>
      </c>
      <c r="E71" s="112"/>
      <c r="F71" s="128"/>
      <c r="G71" s="96"/>
      <c r="H71" s="97"/>
      <c r="I71" s="97"/>
      <c r="J71" s="97"/>
      <c r="K71" s="97"/>
      <c r="L71" s="97"/>
      <c r="M71" s="127"/>
    </row>
    <row r="72" spans="1:13" ht="50.25" customHeight="1" thickTop="1" thickBot="1" x14ac:dyDescent="0.25">
      <c r="A72" s="125"/>
      <c r="B72" s="119" t="s">
        <v>15</v>
      </c>
      <c r="C72" s="107" t="s">
        <v>211</v>
      </c>
      <c r="D72" s="7" t="s">
        <v>284</v>
      </c>
      <c r="E72" s="110"/>
      <c r="F72" s="128"/>
      <c r="G72" s="130"/>
      <c r="H72" s="95"/>
      <c r="I72" s="95"/>
      <c r="J72" s="95"/>
      <c r="K72" s="95"/>
      <c r="L72" s="95"/>
      <c r="M72" s="127" t="str">
        <f t="shared" ref="M72" si="10">IF(E72="", "", IF(E72=1, "1", IF(E72=2,"2", IF(E72=3, "3", IF(E72=4, "4") )) ))</f>
        <v/>
      </c>
    </row>
    <row r="73" spans="1:13" ht="50.25" customHeight="1" thickTop="1" thickBot="1" x14ac:dyDescent="0.25">
      <c r="A73" s="125"/>
      <c r="B73" s="120"/>
      <c r="C73" s="108"/>
      <c r="D73" s="6" t="s">
        <v>285</v>
      </c>
      <c r="E73" s="111"/>
      <c r="F73" s="128"/>
      <c r="G73" s="131"/>
      <c r="H73" s="96"/>
      <c r="I73" s="96"/>
      <c r="J73" s="96"/>
      <c r="K73" s="96"/>
      <c r="L73" s="96"/>
      <c r="M73" s="127"/>
    </row>
    <row r="74" spans="1:13" ht="50.25" customHeight="1" thickTop="1" thickBot="1" x14ac:dyDescent="0.25">
      <c r="A74" s="125"/>
      <c r="B74" s="120"/>
      <c r="C74" s="108"/>
      <c r="D74" s="6" t="s">
        <v>286</v>
      </c>
      <c r="E74" s="111"/>
      <c r="F74" s="128"/>
      <c r="G74" s="131"/>
      <c r="H74" s="96"/>
      <c r="I74" s="96"/>
      <c r="J74" s="96"/>
      <c r="K74" s="96"/>
      <c r="L74" s="96"/>
      <c r="M74" s="127"/>
    </row>
    <row r="75" spans="1:13" ht="50.25" customHeight="1" thickTop="1" thickBot="1" x14ac:dyDescent="0.25">
      <c r="A75" s="125"/>
      <c r="B75" s="120"/>
      <c r="C75" s="108"/>
      <c r="D75" s="6" t="s">
        <v>287</v>
      </c>
      <c r="E75" s="112"/>
      <c r="F75" s="128"/>
      <c r="G75" s="132"/>
      <c r="H75" s="97"/>
      <c r="I75" s="97"/>
      <c r="J75" s="97"/>
      <c r="K75" s="97"/>
      <c r="L75" s="97"/>
      <c r="M75" s="127"/>
    </row>
    <row r="76" spans="1:13" ht="50.25" customHeight="1" thickTop="1" thickBot="1" x14ac:dyDescent="0.25">
      <c r="A76" s="125"/>
      <c r="B76" s="119" t="s">
        <v>58</v>
      </c>
      <c r="C76" s="107" t="s">
        <v>212</v>
      </c>
      <c r="D76" s="7" t="s">
        <v>288</v>
      </c>
      <c r="E76" s="110"/>
      <c r="F76" s="128"/>
      <c r="G76" s="130"/>
      <c r="H76" s="95"/>
      <c r="I76" s="95"/>
      <c r="J76" s="95"/>
      <c r="K76" s="95"/>
      <c r="L76" s="95"/>
      <c r="M76" s="127" t="str">
        <f t="shared" ref="M76" si="11">IF(E76="", "", IF(E76=1, "1", IF(E76=2,"2", IF(E76=3, "3", IF(E76=4, "4") )) ))</f>
        <v/>
      </c>
    </row>
    <row r="77" spans="1:13" ht="50.25" customHeight="1" thickTop="1" thickBot="1" x14ac:dyDescent="0.25">
      <c r="A77" s="125"/>
      <c r="B77" s="120"/>
      <c r="C77" s="108"/>
      <c r="D77" s="6" t="s">
        <v>289</v>
      </c>
      <c r="E77" s="111"/>
      <c r="F77" s="128"/>
      <c r="G77" s="131"/>
      <c r="H77" s="96"/>
      <c r="I77" s="96"/>
      <c r="J77" s="96"/>
      <c r="K77" s="96"/>
      <c r="L77" s="96"/>
      <c r="M77" s="127"/>
    </row>
    <row r="78" spans="1:13" ht="50.25" customHeight="1" thickTop="1" thickBot="1" x14ac:dyDescent="0.25">
      <c r="A78" s="125"/>
      <c r="B78" s="120"/>
      <c r="C78" s="108"/>
      <c r="D78" s="6" t="s">
        <v>290</v>
      </c>
      <c r="E78" s="111"/>
      <c r="F78" s="128"/>
      <c r="G78" s="131"/>
      <c r="H78" s="96"/>
      <c r="I78" s="96"/>
      <c r="J78" s="96"/>
      <c r="K78" s="96"/>
      <c r="L78" s="96"/>
      <c r="M78" s="127"/>
    </row>
    <row r="79" spans="1:13" ht="50.25" customHeight="1" thickTop="1" thickBot="1" x14ac:dyDescent="0.25">
      <c r="A79" s="125"/>
      <c r="B79" s="120"/>
      <c r="C79" s="108"/>
      <c r="D79" s="6" t="s">
        <v>291</v>
      </c>
      <c r="E79" s="112"/>
      <c r="F79" s="128"/>
      <c r="G79" s="132"/>
      <c r="H79" s="97"/>
      <c r="I79" s="97"/>
      <c r="J79" s="97"/>
      <c r="K79" s="97"/>
      <c r="L79" s="97"/>
      <c r="M79" s="127"/>
    </row>
    <row r="80" spans="1:13" ht="50.25" customHeight="1" thickTop="1" thickBot="1" x14ac:dyDescent="0.25">
      <c r="A80" s="125"/>
      <c r="B80" s="119" t="s">
        <v>59</v>
      </c>
      <c r="C80" s="107" t="s">
        <v>213</v>
      </c>
      <c r="D80" s="7" t="s">
        <v>292</v>
      </c>
      <c r="E80" s="110"/>
      <c r="F80" s="128"/>
      <c r="G80" s="130"/>
      <c r="H80" s="95"/>
      <c r="I80" s="95"/>
      <c r="J80" s="95"/>
      <c r="K80" s="95"/>
      <c r="L80" s="95"/>
      <c r="M80" s="127" t="str">
        <f t="shared" ref="M80" si="12">IF(E80="", "", IF(E80=1, "1", IF(E80=2,"2", IF(E80=3, "3", IF(E80=4, "4") )) ))</f>
        <v/>
      </c>
    </row>
    <row r="81" spans="1:13" ht="50.25" customHeight="1" thickTop="1" thickBot="1" x14ac:dyDescent="0.25">
      <c r="A81" s="125"/>
      <c r="B81" s="120"/>
      <c r="C81" s="108"/>
      <c r="D81" s="6" t="s">
        <v>293</v>
      </c>
      <c r="E81" s="111"/>
      <c r="F81" s="128"/>
      <c r="G81" s="131"/>
      <c r="H81" s="96"/>
      <c r="I81" s="96"/>
      <c r="J81" s="96"/>
      <c r="K81" s="96"/>
      <c r="L81" s="96"/>
      <c r="M81" s="127"/>
    </row>
    <row r="82" spans="1:13" ht="50.25" customHeight="1" thickTop="1" thickBot="1" x14ac:dyDescent="0.25">
      <c r="A82" s="125"/>
      <c r="B82" s="120"/>
      <c r="C82" s="108"/>
      <c r="D82" s="6" t="s">
        <v>294</v>
      </c>
      <c r="E82" s="111"/>
      <c r="F82" s="128"/>
      <c r="G82" s="131"/>
      <c r="H82" s="96"/>
      <c r="I82" s="96"/>
      <c r="J82" s="96"/>
      <c r="K82" s="96"/>
      <c r="L82" s="96"/>
      <c r="M82" s="127"/>
    </row>
    <row r="83" spans="1:13" ht="50.25" customHeight="1" thickTop="1" thickBot="1" x14ac:dyDescent="0.25">
      <c r="A83" s="125"/>
      <c r="B83" s="120"/>
      <c r="C83" s="108"/>
      <c r="D83" s="6" t="s">
        <v>295</v>
      </c>
      <c r="E83" s="112"/>
      <c r="F83" s="128"/>
      <c r="G83" s="132"/>
      <c r="H83" s="97"/>
      <c r="I83" s="97"/>
      <c r="J83" s="97"/>
      <c r="K83" s="97"/>
      <c r="L83" s="97"/>
      <c r="M83" s="127"/>
    </row>
    <row r="84" spans="1:13" ht="50.25" customHeight="1" thickTop="1" thickBot="1" x14ac:dyDescent="0.25">
      <c r="A84" s="125"/>
      <c r="B84" s="119" t="s">
        <v>7</v>
      </c>
      <c r="C84" s="133" t="s">
        <v>214</v>
      </c>
      <c r="D84" s="7" t="s">
        <v>296</v>
      </c>
      <c r="E84" s="110"/>
      <c r="F84" s="128"/>
      <c r="G84" s="130"/>
      <c r="H84" s="95"/>
      <c r="I84" s="95"/>
      <c r="J84" s="95"/>
      <c r="K84" s="95"/>
      <c r="L84" s="95"/>
      <c r="M84" s="127" t="str">
        <f t="shared" ref="M84" si="13">IF(E84="", "", IF(E84=1, "1", IF(E84=2,"2", IF(E84=3, "3", IF(E84=4, "4") )) ))</f>
        <v/>
      </c>
    </row>
    <row r="85" spans="1:13" ht="50.25" customHeight="1" thickTop="1" thickBot="1" x14ac:dyDescent="0.25">
      <c r="A85" s="125"/>
      <c r="B85" s="120"/>
      <c r="C85" s="134"/>
      <c r="D85" s="6" t="s">
        <v>297</v>
      </c>
      <c r="E85" s="111"/>
      <c r="F85" s="128"/>
      <c r="G85" s="131"/>
      <c r="H85" s="96"/>
      <c r="I85" s="96"/>
      <c r="J85" s="96"/>
      <c r="K85" s="96"/>
      <c r="L85" s="96"/>
      <c r="M85" s="127"/>
    </row>
    <row r="86" spans="1:13" ht="50.25" customHeight="1" thickTop="1" thickBot="1" x14ac:dyDescent="0.25">
      <c r="A86" s="125"/>
      <c r="B86" s="120"/>
      <c r="C86" s="134"/>
      <c r="D86" s="6" t="s">
        <v>298</v>
      </c>
      <c r="E86" s="111"/>
      <c r="F86" s="128"/>
      <c r="G86" s="131"/>
      <c r="H86" s="96"/>
      <c r="I86" s="96"/>
      <c r="J86" s="96"/>
      <c r="K86" s="96"/>
      <c r="L86" s="96"/>
      <c r="M86" s="127"/>
    </row>
    <row r="87" spans="1:13" ht="50.25" customHeight="1" thickTop="1" thickBot="1" x14ac:dyDescent="0.25">
      <c r="A87" s="125"/>
      <c r="B87" s="120"/>
      <c r="C87" s="134"/>
      <c r="D87" s="6" t="s">
        <v>299</v>
      </c>
      <c r="E87" s="112"/>
      <c r="F87" s="128"/>
      <c r="G87" s="132"/>
      <c r="H87" s="97"/>
      <c r="I87" s="97"/>
      <c r="J87" s="97"/>
      <c r="K87" s="97"/>
      <c r="L87" s="97"/>
      <c r="M87" s="127"/>
    </row>
    <row r="88" spans="1:13" ht="50.25" customHeight="1" thickTop="1" thickBot="1" x14ac:dyDescent="0.25">
      <c r="A88" s="125"/>
      <c r="B88" s="119" t="s">
        <v>8</v>
      </c>
      <c r="C88" s="107" t="s">
        <v>215</v>
      </c>
      <c r="D88" s="7" t="s">
        <v>300</v>
      </c>
      <c r="E88" s="110"/>
      <c r="F88" s="128"/>
      <c r="G88" s="130"/>
      <c r="H88" s="95"/>
      <c r="I88" s="95"/>
      <c r="J88" s="95"/>
      <c r="K88" s="95"/>
      <c r="L88" s="95"/>
      <c r="M88" s="127" t="str">
        <f t="shared" ref="M88" si="14">IF(E88="", "", IF(E88=1, "1", IF(E88=2,"2", IF(E88=3, "3", IF(E88=4, "4") )) ))</f>
        <v/>
      </c>
    </row>
    <row r="89" spans="1:13" ht="50.25" customHeight="1" thickTop="1" thickBot="1" x14ac:dyDescent="0.25">
      <c r="A89" s="125"/>
      <c r="B89" s="120"/>
      <c r="C89" s="108"/>
      <c r="D89" s="6" t="s">
        <v>301</v>
      </c>
      <c r="E89" s="111"/>
      <c r="F89" s="128"/>
      <c r="G89" s="131"/>
      <c r="H89" s="96"/>
      <c r="I89" s="96"/>
      <c r="J89" s="96"/>
      <c r="K89" s="96"/>
      <c r="L89" s="96"/>
      <c r="M89" s="127"/>
    </row>
    <row r="90" spans="1:13" ht="50.25" customHeight="1" thickTop="1" thickBot="1" x14ac:dyDescent="0.25">
      <c r="A90" s="125"/>
      <c r="B90" s="120"/>
      <c r="C90" s="108"/>
      <c r="D90" s="6" t="s">
        <v>302</v>
      </c>
      <c r="E90" s="111"/>
      <c r="F90" s="128"/>
      <c r="G90" s="131"/>
      <c r="H90" s="96"/>
      <c r="I90" s="96"/>
      <c r="J90" s="96"/>
      <c r="K90" s="96"/>
      <c r="L90" s="96"/>
      <c r="M90" s="127"/>
    </row>
    <row r="91" spans="1:13" ht="50.25" customHeight="1" thickTop="1" thickBot="1" x14ac:dyDescent="0.25">
      <c r="A91" s="125"/>
      <c r="B91" s="120"/>
      <c r="C91" s="108"/>
      <c r="D91" s="6" t="s">
        <v>303</v>
      </c>
      <c r="E91" s="112"/>
      <c r="F91" s="128"/>
      <c r="G91" s="132"/>
      <c r="H91" s="97"/>
      <c r="I91" s="97"/>
      <c r="J91" s="97"/>
      <c r="K91" s="97"/>
      <c r="L91" s="97"/>
      <c r="M91" s="127"/>
    </row>
    <row r="92" spans="1:13" ht="50.25" customHeight="1" thickTop="1" thickBot="1" x14ac:dyDescent="0.25">
      <c r="A92" s="125"/>
      <c r="B92" s="104" t="s">
        <v>9</v>
      </c>
      <c r="C92" s="107" t="s">
        <v>216</v>
      </c>
      <c r="D92" s="7" t="s">
        <v>304</v>
      </c>
      <c r="E92" s="110"/>
      <c r="F92" s="128"/>
      <c r="G92" s="130"/>
      <c r="H92" s="95"/>
      <c r="I92" s="95"/>
      <c r="J92" s="95"/>
      <c r="K92" s="95"/>
      <c r="L92" s="95"/>
      <c r="M92" s="127" t="str">
        <f t="shared" ref="M92" si="15">IF(E92="", "", IF(E92=1, "1", IF(E92=2,"2", IF(E92=3, "3", IF(E92=4, "4") )) ))</f>
        <v/>
      </c>
    </row>
    <row r="93" spans="1:13" ht="50.25" customHeight="1" thickTop="1" thickBot="1" x14ac:dyDescent="0.25">
      <c r="A93" s="125"/>
      <c r="B93" s="105"/>
      <c r="C93" s="108"/>
      <c r="D93" s="6" t="s">
        <v>305</v>
      </c>
      <c r="E93" s="111"/>
      <c r="F93" s="128"/>
      <c r="G93" s="131"/>
      <c r="H93" s="96"/>
      <c r="I93" s="96"/>
      <c r="J93" s="96"/>
      <c r="K93" s="96"/>
      <c r="L93" s="96"/>
      <c r="M93" s="127"/>
    </row>
    <row r="94" spans="1:13" ht="50.25" customHeight="1" thickTop="1" thickBot="1" x14ac:dyDescent="0.25">
      <c r="A94" s="125"/>
      <c r="B94" s="105"/>
      <c r="C94" s="108"/>
      <c r="D94" s="6" t="s">
        <v>306</v>
      </c>
      <c r="E94" s="111"/>
      <c r="F94" s="128"/>
      <c r="G94" s="131"/>
      <c r="H94" s="96"/>
      <c r="I94" s="96"/>
      <c r="J94" s="96"/>
      <c r="K94" s="96"/>
      <c r="L94" s="96"/>
      <c r="M94" s="127"/>
    </row>
    <row r="95" spans="1:13" ht="50.25" customHeight="1" thickTop="1" thickBot="1" x14ac:dyDescent="0.25">
      <c r="A95" s="125"/>
      <c r="B95" s="105"/>
      <c r="C95" s="108"/>
      <c r="D95" s="6" t="s">
        <v>307</v>
      </c>
      <c r="E95" s="112"/>
      <c r="F95" s="129"/>
      <c r="G95" s="132"/>
      <c r="H95" s="97"/>
      <c r="I95" s="97"/>
      <c r="J95" s="97"/>
      <c r="K95" s="97"/>
      <c r="L95" s="97"/>
      <c r="M95" s="127"/>
    </row>
    <row r="96" spans="1:13" ht="50.25" customHeight="1" thickTop="1" thickBot="1" x14ac:dyDescent="0.25">
      <c r="A96" s="125"/>
      <c r="B96" s="121" t="s">
        <v>61</v>
      </c>
      <c r="C96" s="122"/>
      <c r="D96" s="122"/>
      <c r="E96" s="122"/>
      <c r="F96" s="122"/>
      <c r="G96" s="122"/>
      <c r="H96" s="122"/>
      <c r="I96" s="122"/>
      <c r="J96" s="122"/>
      <c r="K96" s="122"/>
      <c r="L96" s="123"/>
      <c r="M96" s="75" t="e">
        <f>M68+M72+M76+M80+M84+M88+M92</f>
        <v>#VALUE!</v>
      </c>
    </row>
    <row r="97" spans="1:13" ht="50.25" customHeight="1" thickTop="1" thickBot="1" x14ac:dyDescent="0.25">
      <c r="A97" s="113"/>
      <c r="B97" s="114"/>
      <c r="C97" s="114"/>
      <c r="D97" s="114"/>
      <c r="E97" s="114"/>
      <c r="F97" s="114"/>
      <c r="G97" s="114"/>
      <c r="H97" s="114"/>
      <c r="I97" s="114"/>
      <c r="J97" s="114"/>
      <c r="K97" s="114"/>
      <c r="L97" s="114"/>
      <c r="M97" s="115"/>
    </row>
    <row r="98" spans="1:13" ht="50.25" customHeight="1" thickTop="1" x14ac:dyDescent="0.2">
      <c r="A98" s="124" t="s">
        <v>64</v>
      </c>
      <c r="B98" s="120" t="s">
        <v>62</v>
      </c>
      <c r="C98" s="108" t="s">
        <v>217</v>
      </c>
      <c r="D98" s="9" t="s">
        <v>308</v>
      </c>
      <c r="E98" s="110"/>
      <c r="F98" s="95"/>
      <c r="G98" s="95"/>
      <c r="H98" s="95"/>
      <c r="I98" s="95"/>
      <c r="J98" s="95"/>
      <c r="K98" s="95"/>
      <c r="L98" s="95"/>
      <c r="M98" s="98" t="str">
        <f>IF(E98="", "", IF(E98=1, "1", IF(E98=2, "2", IF(E98=3, "3", IF(E98=4, "4") )) ))</f>
        <v/>
      </c>
    </row>
    <row r="99" spans="1:13" ht="50.25" customHeight="1" x14ac:dyDescent="0.2">
      <c r="A99" s="125"/>
      <c r="B99" s="120"/>
      <c r="C99" s="108"/>
      <c r="D99" s="6" t="s">
        <v>309</v>
      </c>
      <c r="E99" s="111"/>
      <c r="F99" s="96"/>
      <c r="G99" s="96"/>
      <c r="H99" s="96"/>
      <c r="I99" s="96"/>
      <c r="J99" s="96"/>
      <c r="K99" s="96"/>
      <c r="L99" s="96"/>
      <c r="M99" s="99"/>
    </row>
    <row r="100" spans="1:13" ht="50.25" customHeight="1" x14ac:dyDescent="0.2">
      <c r="A100" s="125"/>
      <c r="B100" s="120"/>
      <c r="C100" s="108"/>
      <c r="D100" s="6" t="s">
        <v>310</v>
      </c>
      <c r="E100" s="111"/>
      <c r="F100" s="96"/>
      <c r="G100" s="96"/>
      <c r="H100" s="96"/>
      <c r="I100" s="96"/>
      <c r="J100" s="96"/>
      <c r="K100" s="96"/>
      <c r="L100" s="96"/>
      <c r="M100" s="99"/>
    </row>
    <row r="101" spans="1:13" ht="50.25" customHeight="1" thickBot="1" x14ac:dyDescent="0.25">
      <c r="A101" s="125"/>
      <c r="B101" s="120"/>
      <c r="C101" s="108"/>
      <c r="D101" s="6" t="s">
        <v>311</v>
      </c>
      <c r="E101" s="111"/>
      <c r="F101" s="96"/>
      <c r="G101" s="97"/>
      <c r="H101" s="97"/>
      <c r="I101" s="97"/>
      <c r="J101" s="97"/>
      <c r="K101" s="97"/>
      <c r="L101" s="97"/>
      <c r="M101" s="99"/>
    </row>
    <row r="102" spans="1:13" ht="50.25" customHeight="1" thickTop="1" x14ac:dyDescent="0.2">
      <c r="A102" s="125"/>
      <c r="B102" s="119" t="s">
        <v>16</v>
      </c>
      <c r="C102" s="107" t="s">
        <v>218</v>
      </c>
      <c r="D102" s="7" t="s">
        <v>312</v>
      </c>
      <c r="E102" s="110"/>
      <c r="F102" s="95"/>
      <c r="G102" s="95"/>
      <c r="H102" s="95"/>
      <c r="I102" s="95"/>
      <c r="J102" s="95"/>
      <c r="K102" s="95"/>
      <c r="L102" s="95"/>
      <c r="M102" s="98" t="str">
        <f t="shared" ref="M102" si="16">IF(E102="", "", IF(E102=1, "1", IF(E102=2, "2", IF(E102=3, "3", IF(E102=4, "4") )) ))</f>
        <v/>
      </c>
    </row>
    <row r="103" spans="1:13" ht="50.25" customHeight="1" x14ac:dyDescent="0.2">
      <c r="A103" s="125"/>
      <c r="B103" s="120"/>
      <c r="C103" s="108"/>
      <c r="D103" s="6" t="s">
        <v>313</v>
      </c>
      <c r="E103" s="111"/>
      <c r="F103" s="96"/>
      <c r="G103" s="96"/>
      <c r="H103" s="96"/>
      <c r="I103" s="96"/>
      <c r="J103" s="96"/>
      <c r="K103" s="96"/>
      <c r="L103" s="96"/>
      <c r="M103" s="99"/>
    </row>
    <row r="104" spans="1:13" ht="50.25" customHeight="1" x14ac:dyDescent="0.2">
      <c r="A104" s="125"/>
      <c r="B104" s="120"/>
      <c r="C104" s="108"/>
      <c r="D104" s="6" t="s">
        <v>314</v>
      </c>
      <c r="E104" s="111"/>
      <c r="F104" s="96"/>
      <c r="G104" s="96"/>
      <c r="H104" s="96"/>
      <c r="I104" s="96"/>
      <c r="J104" s="96"/>
      <c r="K104" s="96"/>
      <c r="L104" s="96"/>
      <c r="M104" s="99"/>
    </row>
    <row r="105" spans="1:13" ht="50.25" customHeight="1" thickBot="1" x14ac:dyDescent="0.25">
      <c r="A105" s="125"/>
      <c r="B105" s="120"/>
      <c r="C105" s="108"/>
      <c r="D105" s="6" t="s">
        <v>315</v>
      </c>
      <c r="E105" s="111"/>
      <c r="F105" s="96"/>
      <c r="G105" s="97"/>
      <c r="H105" s="97"/>
      <c r="I105" s="97"/>
      <c r="J105" s="97"/>
      <c r="K105" s="97"/>
      <c r="L105" s="97"/>
      <c r="M105" s="99"/>
    </row>
    <row r="106" spans="1:13" ht="50.25" customHeight="1" thickTop="1" x14ac:dyDescent="0.2">
      <c r="A106" s="125"/>
      <c r="B106" s="119" t="s">
        <v>17</v>
      </c>
      <c r="C106" s="107" t="s">
        <v>219</v>
      </c>
      <c r="D106" s="7" t="s">
        <v>316</v>
      </c>
      <c r="E106" s="110"/>
      <c r="F106" s="95"/>
      <c r="G106" s="95"/>
      <c r="H106" s="95"/>
      <c r="I106" s="95"/>
      <c r="J106" s="95"/>
      <c r="K106" s="95"/>
      <c r="L106" s="95"/>
      <c r="M106" s="98" t="str">
        <f t="shared" ref="M106" si="17">IF(E106="", "", IF(E106=1, "1", IF(E106=2, "2", IF(E106=3, "3", IF(E106=4, "4") )) ))</f>
        <v/>
      </c>
    </row>
    <row r="107" spans="1:13" ht="50.25" customHeight="1" x14ac:dyDescent="0.2">
      <c r="A107" s="125"/>
      <c r="B107" s="120"/>
      <c r="C107" s="108"/>
      <c r="D107" s="6" t="s">
        <v>317</v>
      </c>
      <c r="E107" s="111"/>
      <c r="F107" s="96"/>
      <c r="G107" s="96"/>
      <c r="H107" s="96"/>
      <c r="I107" s="96"/>
      <c r="J107" s="96"/>
      <c r="K107" s="96"/>
      <c r="L107" s="96"/>
      <c r="M107" s="99"/>
    </row>
    <row r="108" spans="1:13" ht="50.25" customHeight="1" x14ac:dyDescent="0.2">
      <c r="A108" s="125"/>
      <c r="B108" s="120"/>
      <c r="C108" s="108"/>
      <c r="D108" s="6" t="s">
        <v>318</v>
      </c>
      <c r="E108" s="111"/>
      <c r="F108" s="96"/>
      <c r="G108" s="96"/>
      <c r="H108" s="96"/>
      <c r="I108" s="96"/>
      <c r="J108" s="96"/>
      <c r="K108" s="96"/>
      <c r="L108" s="96"/>
      <c r="M108" s="99"/>
    </row>
    <row r="109" spans="1:13" ht="50.25" customHeight="1" thickBot="1" x14ac:dyDescent="0.25">
      <c r="A109" s="125"/>
      <c r="B109" s="120"/>
      <c r="C109" s="108"/>
      <c r="D109" s="6" t="s">
        <v>319</v>
      </c>
      <c r="E109" s="111"/>
      <c r="F109" s="96"/>
      <c r="G109" s="97"/>
      <c r="H109" s="97"/>
      <c r="I109" s="97"/>
      <c r="J109" s="97"/>
      <c r="K109" s="97"/>
      <c r="L109" s="97"/>
      <c r="M109" s="99"/>
    </row>
    <row r="110" spans="1:13" ht="50.25" customHeight="1" thickTop="1" x14ac:dyDescent="0.2">
      <c r="A110" s="125"/>
      <c r="B110" s="119" t="s">
        <v>63</v>
      </c>
      <c r="C110" s="107" t="s">
        <v>220</v>
      </c>
      <c r="D110" s="7" t="s">
        <v>320</v>
      </c>
      <c r="E110" s="110"/>
      <c r="F110" s="95"/>
      <c r="G110" s="95"/>
      <c r="H110" s="95"/>
      <c r="I110" s="95"/>
      <c r="J110" s="95"/>
      <c r="K110" s="95"/>
      <c r="L110" s="95"/>
      <c r="M110" s="98" t="str">
        <f t="shared" ref="M110" si="18">IF(E110="", "", IF(E110=1, "1", IF(E110=2, "2", IF(E110=3, "3", IF(E110=4, "4") )) ))</f>
        <v/>
      </c>
    </row>
    <row r="111" spans="1:13" ht="50.25" customHeight="1" x14ac:dyDescent="0.2">
      <c r="A111" s="125"/>
      <c r="B111" s="120"/>
      <c r="C111" s="108"/>
      <c r="D111" s="6" t="s">
        <v>321</v>
      </c>
      <c r="E111" s="111"/>
      <c r="F111" s="96"/>
      <c r="G111" s="96"/>
      <c r="H111" s="96"/>
      <c r="I111" s="96"/>
      <c r="J111" s="96"/>
      <c r="K111" s="96"/>
      <c r="L111" s="96"/>
      <c r="M111" s="99"/>
    </row>
    <row r="112" spans="1:13" ht="50.25" customHeight="1" x14ac:dyDescent="0.2">
      <c r="A112" s="125"/>
      <c r="B112" s="120"/>
      <c r="C112" s="108"/>
      <c r="D112" s="6" t="s">
        <v>322</v>
      </c>
      <c r="E112" s="111"/>
      <c r="F112" s="96"/>
      <c r="G112" s="96"/>
      <c r="H112" s="96"/>
      <c r="I112" s="96"/>
      <c r="J112" s="96"/>
      <c r="K112" s="96"/>
      <c r="L112" s="96"/>
      <c r="M112" s="99"/>
    </row>
    <row r="113" spans="1:13" ht="50.25" customHeight="1" thickBot="1" x14ac:dyDescent="0.25">
      <c r="A113" s="125"/>
      <c r="B113" s="120"/>
      <c r="C113" s="108"/>
      <c r="D113" s="6" t="s">
        <v>323</v>
      </c>
      <c r="E113" s="111"/>
      <c r="F113" s="96"/>
      <c r="G113" s="97"/>
      <c r="H113" s="97"/>
      <c r="I113" s="97"/>
      <c r="J113" s="97"/>
      <c r="K113" s="97"/>
      <c r="L113" s="97"/>
      <c r="M113" s="99"/>
    </row>
    <row r="114" spans="1:13" ht="50.25" customHeight="1" thickTop="1" x14ac:dyDescent="0.2">
      <c r="A114" s="125"/>
      <c r="B114" s="119" t="s">
        <v>18</v>
      </c>
      <c r="C114" s="107" t="s">
        <v>221</v>
      </c>
      <c r="D114" s="7" t="s">
        <v>324</v>
      </c>
      <c r="E114" s="110"/>
      <c r="F114" s="95"/>
      <c r="G114" s="95"/>
      <c r="H114" s="95"/>
      <c r="I114" s="95"/>
      <c r="J114" s="95"/>
      <c r="K114" s="95"/>
      <c r="L114" s="95"/>
      <c r="M114" s="98" t="str">
        <f t="shared" ref="M114" si="19">IF(E114="", "", IF(E114=1, "1", IF(E114=2, "2", IF(E114=3, "3", IF(E114=4, "4") )) ))</f>
        <v/>
      </c>
    </row>
    <row r="115" spans="1:13" ht="50.25" customHeight="1" x14ac:dyDescent="0.2">
      <c r="A115" s="125"/>
      <c r="B115" s="120"/>
      <c r="C115" s="108"/>
      <c r="D115" s="6" t="s">
        <v>325</v>
      </c>
      <c r="E115" s="111"/>
      <c r="F115" s="96"/>
      <c r="G115" s="96"/>
      <c r="H115" s="96"/>
      <c r="I115" s="96"/>
      <c r="J115" s="96"/>
      <c r="K115" s="96"/>
      <c r="L115" s="96"/>
      <c r="M115" s="99"/>
    </row>
    <row r="116" spans="1:13" ht="50.25" customHeight="1" x14ac:dyDescent="0.2">
      <c r="A116" s="125"/>
      <c r="B116" s="120"/>
      <c r="C116" s="108"/>
      <c r="D116" s="6" t="s">
        <v>326</v>
      </c>
      <c r="E116" s="111"/>
      <c r="F116" s="96"/>
      <c r="G116" s="96"/>
      <c r="H116" s="96"/>
      <c r="I116" s="96"/>
      <c r="J116" s="96"/>
      <c r="K116" s="96"/>
      <c r="L116" s="96"/>
      <c r="M116" s="99"/>
    </row>
    <row r="117" spans="1:13" ht="50.25" customHeight="1" thickBot="1" x14ac:dyDescent="0.25">
      <c r="A117" s="125"/>
      <c r="B117" s="120"/>
      <c r="C117" s="108"/>
      <c r="D117" s="6" t="s">
        <v>327</v>
      </c>
      <c r="E117" s="111"/>
      <c r="F117" s="96"/>
      <c r="G117" s="97"/>
      <c r="H117" s="97"/>
      <c r="I117" s="97"/>
      <c r="J117" s="97"/>
      <c r="K117" s="97"/>
      <c r="L117" s="97"/>
      <c r="M117" s="99"/>
    </row>
    <row r="118" spans="1:13" ht="50.25" customHeight="1" thickTop="1" x14ac:dyDescent="0.2">
      <c r="A118" s="125"/>
      <c r="B118" s="119" t="s">
        <v>7</v>
      </c>
      <c r="C118" s="107" t="s">
        <v>222</v>
      </c>
      <c r="D118" s="7" t="s">
        <v>328</v>
      </c>
      <c r="E118" s="110"/>
      <c r="F118" s="95"/>
      <c r="G118" s="95"/>
      <c r="H118" s="95"/>
      <c r="I118" s="95"/>
      <c r="J118" s="95"/>
      <c r="K118" s="95"/>
      <c r="L118" s="95"/>
      <c r="M118" s="98" t="str">
        <f t="shared" ref="M118" si="20">IF(E118="", "", IF(E118=1, "1", IF(E118=2, "2", IF(E118=3, "3", IF(E118=4, "4") )) ))</f>
        <v/>
      </c>
    </row>
    <row r="119" spans="1:13" ht="50.25" customHeight="1" x14ac:dyDescent="0.2">
      <c r="A119" s="125"/>
      <c r="B119" s="120"/>
      <c r="C119" s="108"/>
      <c r="D119" s="6" t="s">
        <v>329</v>
      </c>
      <c r="E119" s="111"/>
      <c r="F119" s="96"/>
      <c r="G119" s="96"/>
      <c r="H119" s="96"/>
      <c r="I119" s="96"/>
      <c r="J119" s="96"/>
      <c r="K119" s="96"/>
      <c r="L119" s="96"/>
      <c r="M119" s="99"/>
    </row>
    <row r="120" spans="1:13" ht="50.25" customHeight="1" x14ac:dyDescent="0.2">
      <c r="A120" s="125"/>
      <c r="B120" s="120"/>
      <c r="C120" s="108"/>
      <c r="D120" s="6" t="s">
        <v>330</v>
      </c>
      <c r="E120" s="111"/>
      <c r="F120" s="96"/>
      <c r="G120" s="96"/>
      <c r="H120" s="96"/>
      <c r="I120" s="96"/>
      <c r="J120" s="96"/>
      <c r="K120" s="96"/>
      <c r="L120" s="96"/>
      <c r="M120" s="99"/>
    </row>
    <row r="121" spans="1:13" ht="50.25" customHeight="1" thickBot="1" x14ac:dyDescent="0.25">
      <c r="A121" s="125"/>
      <c r="B121" s="120"/>
      <c r="C121" s="108"/>
      <c r="D121" s="6" t="s">
        <v>331</v>
      </c>
      <c r="E121" s="111"/>
      <c r="F121" s="96"/>
      <c r="G121" s="97"/>
      <c r="H121" s="97"/>
      <c r="I121" s="97"/>
      <c r="J121" s="97"/>
      <c r="K121" s="97"/>
      <c r="L121" s="97"/>
      <c r="M121" s="99"/>
    </row>
    <row r="122" spans="1:13" ht="50.25" customHeight="1" thickTop="1" x14ac:dyDescent="0.2">
      <c r="A122" s="125"/>
      <c r="B122" s="119" t="s">
        <v>8</v>
      </c>
      <c r="C122" s="107" t="s">
        <v>223</v>
      </c>
      <c r="D122" s="7" t="s">
        <v>332</v>
      </c>
      <c r="E122" s="110"/>
      <c r="F122" s="95"/>
      <c r="G122" s="95"/>
      <c r="H122" s="95"/>
      <c r="I122" s="95"/>
      <c r="J122" s="95"/>
      <c r="K122" s="95"/>
      <c r="L122" s="95"/>
      <c r="M122" s="98" t="str">
        <f t="shared" ref="M122" si="21">IF(E122="", "", IF(E122=1, "1", IF(E122=2, "2", IF(E122=3, "3", IF(E122=4, "4") )) ))</f>
        <v/>
      </c>
    </row>
    <row r="123" spans="1:13" ht="50.25" customHeight="1" x14ac:dyDescent="0.2">
      <c r="A123" s="125"/>
      <c r="B123" s="120"/>
      <c r="C123" s="108"/>
      <c r="D123" s="6" t="s">
        <v>333</v>
      </c>
      <c r="E123" s="111"/>
      <c r="F123" s="96"/>
      <c r="G123" s="96"/>
      <c r="H123" s="96"/>
      <c r="I123" s="96"/>
      <c r="J123" s="96"/>
      <c r="K123" s="96"/>
      <c r="L123" s="96"/>
      <c r="M123" s="99"/>
    </row>
    <row r="124" spans="1:13" ht="50.25" customHeight="1" x14ac:dyDescent="0.2">
      <c r="A124" s="125"/>
      <c r="B124" s="120"/>
      <c r="C124" s="108"/>
      <c r="D124" s="6" t="s">
        <v>334</v>
      </c>
      <c r="E124" s="111"/>
      <c r="F124" s="96"/>
      <c r="G124" s="96"/>
      <c r="H124" s="96"/>
      <c r="I124" s="96"/>
      <c r="J124" s="96"/>
      <c r="K124" s="96"/>
      <c r="L124" s="96"/>
      <c r="M124" s="99"/>
    </row>
    <row r="125" spans="1:13" ht="50.25" customHeight="1" thickBot="1" x14ac:dyDescent="0.25">
      <c r="A125" s="125"/>
      <c r="B125" s="120"/>
      <c r="C125" s="108"/>
      <c r="D125" s="6" t="s">
        <v>335</v>
      </c>
      <c r="E125" s="111"/>
      <c r="F125" s="96"/>
      <c r="G125" s="97"/>
      <c r="H125" s="97"/>
      <c r="I125" s="97"/>
      <c r="J125" s="97"/>
      <c r="K125" s="97"/>
      <c r="L125" s="97"/>
      <c r="M125" s="99"/>
    </row>
    <row r="126" spans="1:13" ht="50.25" customHeight="1" thickTop="1" x14ac:dyDescent="0.2">
      <c r="A126" s="125"/>
      <c r="B126" s="104" t="s">
        <v>9</v>
      </c>
      <c r="C126" s="107" t="s">
        <v>224</v>
      </c>
      <c r="D126" s="7" t="s">
        <v>336</v>
      </c>
      <c r="E126" s="110"/>
      <c r="F126" s="95"/>
      <c r="G126" s="95"/>
      <c r="H126" s="95"/>
      <c r="I126" s="95"/>
      <c r="J126" s="95"/>
      <c r="K126" s="95"/>
      <c r="L126" s="95"/>
      <c r="M126" s="98" t="str">
        <f t="shared" ref="M126" si="22">IF(E126="", "", IF(E126=1, "1", IF(E126=2, "2", IF(E126=3, "3", IF(E126=4, "4") )) ))</f>
        <v/>
      </c>
    </row>
    <row r="127" spans="1:13" ht="57" customHeight="1" x14ac:dyDescent="0.2">
      <c r="A127" s="125"/>
      <c r="B127" s="105"/>
      <c r="C127" s="108"/>
      <c r="D127" s="6" t="s">
        <v>337</v>
      </c>
      <c r="E127" s="111"/>
      <c r="F127" s="96"/>
      <c r="G127" s="96"/>
      <c r="H127" s="96"/>
      <c r="I127" s="96"/>
      <c r="J127" s="96"/>
      <c r="K127" s="96"/>
      <c r="L127" s="96"/>
      <c r="M127" s="99"/>
    </row>
    <row r="128" spans="1:13" ht="50.25" customHeight="1" x14ac:dyDescent="0.2">
      <c r="A128" s="125"/>
      <c r="B128" s="105"/>
      <c r="C128" s="108"/>
      <c r="D128" s="6" t="s">
        <v>339</v>
      </c>
      <c r="E128" s="111"/>
      <c r="F128" s="96"/>
      <c r="G128" s="96"/>
      <c r="H128" s="96"/>
      <c r="I128" s="96"/>
      <c r="J128" s="96"/>
      <c r="K128" s="96"/>
      <c r="L128" s="96"/>
      <c r="M128" s="99"/>
    </row>
    <row r="129" spans="1:13" ht="50.25" customHeight="1" thickBot="1" x14ac:dyDescent="0.25">
      <c r="A129" s="125"/>
      <c r="B129" s="105"/>
      <c r="C129" s="108"/>
      <c r="D129" s="6" t="s">
        <v>338</v>
      </c>
      <c r="E129" s="111"/>
      <c r="F129" s="96"/>
      <c r="G129" s="97"/>
      <c r="H129" s="97"/>
      <c r="I129" s="97"/>
      <c r="J129" s="97"/>
      <c r="K129" s="97"/>
      <c r="L129" s="97"/>
      <c r="M129" s="99"/>
    </row>
    <row r="130" spans="1:13" ht="50.25" customHeight="1" thickTop="1" thickBot="1" x14ac:dyDescent="0.25">
      <c r="A130" s="126"/>
      <c r="B130" s="121" t="s">
        <v>65</v>
      </c>
      <c r="C130" s="122"/>
      <c r="D130" s="122"/>
      <c r="E130" s="122"/>
      <c r="F130" s="122"/>
      <c r="G130" s="122"/>
      <c r="H130" s="122"/>
      <c r="I130" s="122"/>
      <c r="J130" s="122"/>
      <c r="K130" s="122"/>
      <c r="L130" s="123"/>
      <c r="M130" s="75" t="e">
        <f>M98+M102+M106+M110+M114+M118+M122+M126</f>
        <v>#VALUE!</v>
      </c>
    </row>
    <row r="131" spans="1:13" ht="50.25" customHeight="1" thickTop="1" thickBot="1" x14ac:dyDescent="0.25">
      <c r="A131" s="113"/>
      <c r="B131" s="114"/>
      <c r="C131" s="114"/>
      <c r="D131" s="114"/>
      <c r="E131" s="114"/>
      <c r="F131" s="114"/>
      <c r="G131" s="114"/>
      <c r="H131" s="114"/>
      <c r="I131" s="114"/>
      <c r="J131" s="114"/>
      <c r="K131" s="114"/>
      <c r="L131" s="114"/>
      <c r="M131" s="115"/>
    </row>
    <row r="132" spans="1:13" ht="50.25" customHeight="1" thickTop="1" x14ac:dyDescent="0.2">
      <c r="A132" s="124" t="s">
        <v>69</v>
      </c>
      <c r="B132" s="119" t="s">
        <v>19</v>
      </c>
      <c r="C132" s="107" t="s">
        <v>225</v>
      </c>
      <c r="D132" s="7" t="s">
        <v>340</v>
      </c>
      <c r="E132" s="110"/>
      <c r="F132" s="95"/>
      <c r="G132" s="95"/>
      <c r="H132" s="95"/>
      <c r="I132" s="95"/>
      <c r="J132" s="95"/>
      <c r="K132" s="95"/>
      <c r="L132" s="95"/>
      <c r="M132" s="98" t="str">
        <f>IF(E132="", "", IF(E132=1, "1", IF(E132=2, "2", IF(E132=3, "3", IF(E132=4, "4") )) ))</f>
        <v/>
      </c>
    </row>
    <row r="133" spans="1:13" ht="50.25" customHeight="1" x14ac:dyDescent="0.2">
      <c r="A133" s="125"/>
      <c r="B133" s="120"/>
      <c r="C133" s="108"/>
      <c r="D133" s="6" t="s">
        <v>341</v>
      </c>
      <c r="E133" s="111"/>
      <c r="F133" s="96"/>
      <c r="G133" s="96"/>
      <c r="H133" s="96"/>
      <c r="I133" s="96"/>
      <c r="J133" s="96"/>
      <c r="K133" s="96"/>
      <c r="L133" s="96"/>
      <c r="M133" s="99"/>
    </row>
    <row r="134" spans="1:13" ht="50.25" customHeight="1" x14ac:dyDescent="0.2">
      <c r="A134" s="125"/>
      <c r="B134" s="120"/>
      <c r="C134" s="108"/>
      <c r="D134" s="6" t="s">
        <v>342</v>
      </c>
      <c r="E134" s="111"/>
      <c r="F134" s="96"/>
      <c r="G134" s="96"/>
      <c r="H134" s="96"/>
      <c r="I134" s="96"/>
      <c r="J134" s="96"/>
      <c r="K134" s="96"/>
      <c r="L134" s="96"/>
      <c r="M134" s="99"/>
    </row>
    <row r="135" spans="1:13" ht="50.25" customHeight="1" thickBot="1" x14ac:dyDescent="0.25">
      <c r="A135" s="125"/>
      <c r="B135" s="120"/>
      <c r="C135" s="108"/>
      <c r="D135" s="6" t="s">
        <v>343</v>
      </c>
      <c r="E135" s="111"/>
      <c r="F135" s="96"/>
      <c r="G135" s="96"/>
      <c r="H135" s="97"/>
      <c r="I135" s="97"/>
      <c r="J135" s="97"/>
      <c r="K135" s="97"/>
      <c r="L135" s="97"/>
      <c r="M135" s="99"/>
    </row>
    <row r="136" spans="1:13" ht="50.25" customHeight="1" thickTop="1" x14ac:dyDescent="0.2">
      <c r="A136" s="125"/>
      <c r="B136" s="119" t="s">
        <v>66</v>
      </c>
      <c r="C136" s="107" t="s">
        <v>226</v>
      </c>
      <c r="D136" s="7" t="s">
        <v>344</v>
      </c>
      <c r="E136" s="110"/>
      <c r="F136" s="95"/>
      <c r="G136" s="95"/>
      <c r="H136" s="95"/>
      <c r="I136" s="95"/>
      <c r="J136" s="95"/>
      <c r="K136" s="95"/>
      <c r="L136" s="95"/>
      <c r="M136" s="98" t="str">
        <f t="shared" ref="M136" si="23">IF(E136="", "", IF(E136=1, "1", IF(E136=2, "2", IF(E136=3, "3", IF(E136=4, "4") )) ))</f>
        <v/>
      </c>
    </row>
    <row r="137" spans="1:13" ht="50.25" customHeight="1" x14ac:dyDescent="0.2">
      <c r="A137" s="125"/>
      <c r="B137" s="120"/>
      <c r="C137" s="108"/>
      <c r="D137" s="6" t="s">
        <v>345</v>
      </c>
      <c r="E137" s="111"/>
      <c r="F137" s="96"/>
      <c r="G137" s="96"/>
      <c r="H137" s="96"/>
      <c r="I137" s="96"/>
      <c r="J137" s="96"/>
      <c r="K137" s="96"/>
      <c r="L137" s="96"/>
      <c r="M137" s="99"/>
    </row>
    <row r="138" spans="1:13" ht="50.25" customHeight="1" x14ac:dyDescent="0.2">
      <c r="A138" s="125"/>
      <c r="B138" s="120"/>
      <c r="C138" s="108"/>
      <c r="D138" s="6" t="s">
        <v>346</v>
      </c>
      <c r="E138" s="111"/>
      <c r="F138" s="96"/>
      <c r="G138" s="96"/>
      <c r="H138" s="96"/>
      <c r="I138" s="96"/>
      <c r="J138" s="96"/>
      <c r="K138" s="96"/>
      <c r="L138" s="96"/>
      <c r="M138" s="99"/>
    </row>
    <row r="139" spans="1:13" ht="50.25" customHeight="1" thickBot="1" x14ac:dyDescent="0.25">
      <c r="A139" s="125"/>
      <c r="B139" s="120"/>
      <c r="C139" s="108"/>
      <c r="D139" s="6" t="s">
        <v>347</v>
      </c>
      <c r="E139" s="111"/>
      <c r="F139" s="96"/>
      <c r="G139" s="97"/>
      <c r="H139" s="97"/>
      <c r="I139" s="97"/>
      <c r="J139" s="97"/>
      <c r="K139" s="97"/>
      <c r="L139" s="97"/>
      <c r="M139" s="99"/>
    </row>
    <row r="140" spans="1:13" ht="50.25" customHeight="1" thickTop="1" x14ac:dyDescent="0.2">
      <c r="A140" s="125"/>
      <c r="B140" s="119" t="s">
        <v>67</v>
      </c>
      <c r="C140" s="107" t="s">
        <v>227</v>
      </c>
      <c r="D140" s="7" t="s">
        <v>348</v>
      </c>
      <c r="E140" s="110"/>
      <c r="F140" s="95"/>
      <c r="G140" s="95"/>
      <c r="H140" s="95"/>
      <c r="I140" s="95"/>
      <c r="J140" s="95"/>
      <c r="K140" s="95"/>
      <c r="L140" s="95"/>
      <c r="M140" s="98" t="str">
        <f t="shared" ref="M140" si="24">IF(E140="", "", IF(E140=1, "1", IF(E140=2, "2", IF(E140=3, "3", IF(E140=4, "4") )) ))</f>
        <v/>
      </c>
    </row>
    <row r="141" spans="1:13" ht="50.25" customHeight="1" x14ac:dyDescent="0.2">
      <c r="A141" s="125"/>
      <c r="B141" s="120"/>
      <c r="C141" s="108"/>
      <c r="D141" s="6" t="s">
        <v>349</v>
      </c>
      <c r="E141" s="111"/>
      <c r="F141" s="96"/>
      <c r="G141" s="96"/>
      <c r="H141" s="96"/>
      <c r="I141" s="96"/>
      <c r="J141" s="96"/>
      <c r="K141" s="96"/>
      <c r="L141" s="96"/>
      <c r="M141" s="99"/>
    </row>
    <row r="142" spans="1:13" ht="50.25" customHeight="1" x14ac:dyDescent="0.2">
      <c r="A142" s="125"/>
      <c r="B142" s="120"/>
      <c r="C142" s="108"/>
      <c r="D142" s="6" t="s">
        <v>350</v>
      </c>
      <c r="E142" s="111"/>
      <c r="F142" s="96"/>
      <c r="G142" s="96"/>
      <c r="H142" s="96"/>
      <c r="I142" s="96"/>
      <c r="J142" s="96"/>
      <c r="K142" s="96"/>
      <c r="L142" s="96"/>
      <c r="M142" s="99"/>
    </row>
    <row r="143" spans="1:13" ht="50.25" customHeight="1" thickBot="1" x14ac:dyDescent="0.25">
      <c r="A143" s="125"/>
      <c r="B143" s="120"/>
      <c r="C143" s="108"/>
      <c r="D143" s="6" t="s">
        <v>351</v>
      </c>
      <c r="E143" s="111"/>
      <c r="F143" s="96"/>
      <c r="G143" s="97"/>
      <c r="H143" s="97"/>
      <c r="I143" s="97"/>
      <c r="J143" s="97"/>
      <c r="K143" s="97"/>
      <c r="L143" s="97"/>
      <c r="M143" s="99"/>
    </row>
    <row r="144" spans="1:13" ht="50.25" customHeight="1" thickTop="1" x14ac:dyDescent="0.2">
      <c r="A144" s="125"/>
      <c r="B144" s="104" t="s">
        <v>20</v>
      </c>
      <c r="C144" s="107" t="s">
        <v>228</v>
      </c>
      <c r="D144" s="7" t="s">
        <v>352</v>
      </c>
      <c r="E144" s="110"/>
      <c r="F144" s="95"/>
      <c r="G144" s="95"/>
      <c r="H144" s="95"/>
      <c r="I144" s="95"/>
      <c r="J144" s="95"/>
      <c r="K144" s="95"/>
      <c r="L144" s="95"/>
      <c r="M144" s="98" t="str">
        <f t="shared" ref="M144" si="25">IF(E144="", "", IF(E144=1, "1", IF(E144=2, "2", IF(E144=3, "3", IF(E144=4, "4") )) ))</f>
        <v/>
      </c>
    </row>
    <row r="145" spans="1:13" ht="50.25" customHeight="1" x14ac:dyDescent="0.2">
      <c r="A145" s="125"/>
      <c r="B145" s="105"/>
      <c r="C145" s="108"/>
      <c r="D145" s="6" t="s">
        <v>353</v>
      </c>
      <c r="E145" s="111"/>
      <c r="F145" s="96"/>
      <c r="G145" s="96"/>
      <c r="H145" s="96"/>
      <c r="I145" s="96"/>
      <c r="J145" s="96"/>
      <c r="K145" s="96"/>
      <c r="L145" s="96"/>
      <c r="M145" s="99"/>
    </row>
    <row r="146" spans="1:13" ht="50.25" customHeight="1" x14ac:dyDescent="0.2">
      <c r="A146" s="125"/>
      <c r="B146" s="105"/>
      <c r="C146" s="108"/>
      <c r="D146" s="6" t="s">
        <v>354</v>
      </c>
      <c r="E146" s="111"/>
      <c r="F146" s="96"/>
      <c r="G146" s="96"/>
      <c r="H146" s="96"/>
      <c r="I146" s="96"/>
      <c r="J146" s="96"/>
      <c r="K146" s="96"/>
      <c r="L146" s="96"/>
      <c r="M146" s="99"/>
    </row>
    <row r="147" spans="1:13" ht="50.25" customHeight="1" thickBot="1" x14ac:dyDescent="0.25">
      <c r="A147" s="125"/>
      <c r="B147" s="105"/>
      <c r="C147" s="108"/>
      <c r="D147" s="6" t="s">
        <v>355</v>
      </c>
      <c r="E147" s="111"/>
      <c r="F147" s="96"/>
      <c r="G147" s="97"/>
      <c r="H147" s="97"/>
      <c r="I147" s="97"/>
      <c r="J147" s="97"/>
      <c r="K147" s="97"/>
      <c r="L147" s="97"/>
      <c r="M147" s="99"/>
    </row>
    <row r="148" spans="1:13" ht="50.25" customHeight="1" thickTop="1" x14ac:dyDescent="0.2">
      <c r="A148" s="125"/>
      <c r="B148" s="104" t="s">
        <v>21</v>
      </c>
      <c r="C148" s="107" t="s">
        <v>229</v>
      </c>
      <c r="D148" s="12" t="s">
        <v>356</v>
      </c>
      <c r="E148" s="110"/>
      <c r="F148" s="95"/>
      <c r="G148" s="95"/>
      <c r="H148" s="95"/>
      <c r="I148" s="95"/>
      <c r="J148" s="95"/>
      <c r="K148" s="95"/>
      <c r="L148" s="95"/>
      <c r="M148" s="98" t="str">
        <f t="shared" ref="M148" si="26">IF(E148="", "", IF(E148=1, "1", IF(E148=2, "2", IF(E148=3, "3", IF(E148=4, "4") )) ))</f>
        <v/>
      </c>
    </row>
    <row r="149" spans="1:13" ht="50.25" customHeight="1" x14ac:dyDescent="0.2">
      <c r="A149" s="125"/>
      <c r="B149" s="105"/>
      <c r="C149" s="108"/>
      <c r="D149" s="13" t="s">
        <v>357</v>
      </c>
      <c r="E149" s="111"/>
      <c r="F149" s="96"/>
      <c r="G149" s="96"/>
      <c r="H149" s="96"/>
      <c r="I149" s="96"/>
      <c r="J149" s="96"/>
      <c r="K149" s="96"/>
      <c r="L149" s="96"/>
      <c r="M149" s="99"/>
    </row>
    <row r="150" spans="1:13" ht="48" customHeight="1" x14ac:dyDescent="0.2">
      <c r="A150" s="125"/>
      <c r="B150" s="105"/>
      <c r="C150" s="108"/>
      <c r="D150" s="13" t="s">
        <v>358</v>
      </c>
      <c r="E150" s="111"/>
      <c r="F150" s="96"/>
      <c r="G150" s="96"/>
      <c r="H150" s="96"/>
      <c r="I150" s="96"/>
      <c r="J150" s="96"/>
      <c r="K150" s="96"/>
      <c r="L150" s="96"/>
      <c r="M150" s="99"/>
    </row>
    <row r="151" spans="1:13" ht="50.25" customHeight="1" thickBot="1" x14ac:dyDescent="0.25">
      <c r="A151" s="125"/>
      <c r="B151" s="105"/>
      <c r="C151" s="108"/>
      <c r="D151" s="13" t="s">
        <v>359</v>
      </c>
      <c r="E151" s="111"/>
      <c r="F151" s="96"/>
      <c r="G151" s="97"/>
      <c r="H151" s="97"/>
      <c r="I151" s="97"/>
      <c r="J151" s="97"/>
      <c r="K151" s="97"/>
      <c r="L151" s="97"/>
      <c r="M151" s="99"/>
    </row>
    <row r="152" spans="1:13" ht="50.25" customHeight="1" thickTop="1" x14ac:dyDescent="0.2">
      <c r="A152" s="125"/>
      <c r="B152" s="119" t="s">
        <v>7</v>
      </c>
      <c r="C152" s="107" t="s">
        <v>230</v>
      </c>
      <c r="D152" s="7" t="s">
        <v>360</v>
      </c>
      <c r="E152" s="110"/>
      <c r="F152" s="95"/>
      <c r="G152" s="95"/>
      <c r="H152" s="95"/>
      <c r="I152" s="95"/>
      <c r="J152" s="95"/>
      <c r="K152" s="95"/>
      <c r="L152" s="95"/>
      <c r="M152" s="98" t="str">
        <f t="shared" ref="M152" si="27">IF(E152="", "", IF(E152=1, "1", IF(E152=2, "2", IF(E152=3, "3", IF(E152=4, "4") )) ))</f>
        <v/>
      </c>
    </row>
    <row r="153" spans="1:13" ht="50.25" customHeight="1" x14ac:dyDescent="0.2">
      <c r="A153" s="125"/>
      <c r="B153" s="120"/>
      <c r="C153" s="108"/>
      <c r="D153" s="6" t="s">
        <v>361</v>
      </c>
      <c r="E153" s="111"/>
      <c r="F153" s="96"/>
      <c r="G153" s="96"/>
      <c r="H153" s="96"/>
      <c r="I153" s="96"/>
      <c r="J153" s="96"/>
      <c r="K153" s="96"/>
      <c r="L153" s="96"/>
      <c r="M153" s="99"/>
    </row>
    <row r="154" spans="1:13" ht="50.25" customHeight="1" x14ac:dyDescent="0.2">
      <c r="A154" s="125"/>
      <c r="B154" s="120"/>
      <c r="C154" s="108"/>
      <c r="D154" s="6" t="s">
        <v>362</v>
      </c>
      <c r="E154" s="111"/>
      <c r="F154" s="96"/>
      <c r="G154" s="96"/>
      <c r="H154" s="96"/>
      <c r="I154" s="96"/>
      <c r="J154" s="96"/>
      <c r="K154" s="96"/>
      <c r="L154" s="96"/>
      <c r="M154" s="99"/>
    </row>
    <row r="155" spans="1:13" ht="50.25" customHeight="1" thickBot="1" x14ac:dyDescent="0.25">
      <c r="A155" s="125"/>
      <c r="B155" s="120"/>
      <c r="C155" s="108"/>
      <c r="D155" s="6" t="s">
        <v>363</v>
      </c>
      <c r="E155" s="111"/>
      <c r="F155" s="96"/>
      <c r="G155" s="97"/>
      <c r="H155" s="97"/>
      <c r="I155" s="97"/>
      <c r="J155" s="97"/>
      <c r="K155" s="97"/>
      <c r="L155" s="97"/>
      <c r="M155" s="99"/>
    </row>
    <row r="156" spans="1:13" ht="50.25" customHeight="1" thickTop="1" x14ac:dyDescent="0.2">
      <c r="A156" s="125"/>
      <c r="B156" s="119" t="s">
        <v>8</v>
      </c>
      <c r="C156" s="107" t="s">
        <v>231</v>
      </c>
      <c r="D156" s="7" t="s">
        <v>364</v>
      </c>
      <c r="E156" s="110"/>
      <c r="F156" s="95"/>
      <c r="G156" s="95"/>
      <c r="H156" s="95"/>
      <c r="I156" s="95"/>
      <c r="J156" s="95"/>
      <c r="K156" s="95"/>
      <c r="L156" s="95"/>
      <c r="M156" s="98" t="str">
        <f t="shared" ref="M156" si="28">IF(E156="", "", IF(E156=1, "1", IF(E156=2, "2", IF(E156=3, "3", IF(E156=4, "4") )) ))</f>
        <v/>
      </c>
    </row>
    <row r="157" spans="1:13" ht="50.25" customHeight="1" x14ac:dyDescent="0.2">
      <c r="A157" s="125"/>
      <c r="B157" s="120"/>
      <c r="C157" s="108"/>
      <c r="D157" s="6" t="s">
        <v>365</v>
      </c>
      <c r="E157" s="111"/>
      <c r="F157" s="96"/>
      <c r="G157" s="96"/>
      <c r="H157" s="96"/>
      <c r="I157" s="96"/>
      <c r="J157" s="96"/>
      <c r="K157" s="96"/>
      <c r="L157" s="96"/>
      <c r="M157" s="99"/>
    </row>
    <row r="158" spans="1:13" ht="50.25" customHeight="1" x14ac:dyDescent="0.2">
      <c r="A158" s="125"/>
      <c r="B158" s="120"/>
      <c r="C158" s="108"/>
      <c r="D158" s="6" t="s">
        <v>366</v>
      </c>
      <c r="E158" s="111"/>
      <c r="F158" s="96"/>
      <c r="G158" s="96"/>
      <c r="H158" s="96"/>
      <c r="I158" s="96"/>
      <c r="J158" s="96"/>
      <c r="K158" s="96"/>
      <c r="L158" s="96"/>
      <c r="M158" s="99"/>
    </row>
    <row r="159" spans="1:13" ht="50.25" customHeight="1" thickBot="1" x14ac:dyDescent="0.25">
      <c r="A159" s="125"/>
      <c r="B159" s="120"/>
      <c r="C159" s="108"/>
      <c r="D159" s="6" t="s">
        <v>367</v>
      </c>
      <c r="E159" s="111"/>
      <c r="F159" s="96"/>
      <c r="G159" s="97"/>
      <c r="H159" s="97"/>
      <c r="I159" s="97"/>
      <c r="J159" s="97"/>
      <c r="K159" s="97"/>
      <c r="L159" s="97"/>
      <c r="M159" s="99"/>
    </row>
    <row r="160" spans="1:13" ht="50.25" customHeight="1" thickTop="1" x14ac:dyDescent="0.2">
      <c r="A160" s="125"/>
      <c r="B160" s="104" t="s">
        <v>9</v>
      </c>
      <c r="C160" s="107" t="s">
        <v>232</v>
      </c>
      <c r="D160" s="7" t="s">
        <v>368</v>
      </c>
      <c r="E160" s="110"/>
      <c r="F160" s="95"/>
      <c r="G160" s="95"/>
      <c r="H160" s="95"/>
      <c r="I160" s="95"/>
      <c r="J160" s="95"/>
      <c r="K160" s="95"/>
      <c r="L160" s="95"/>
      <c r="M160" s="98" t="str">
        <f t="shared" ref="M160" si="29">IF(E160="", "", IF(E160=1, "1", IF(E160=2, "2", IF(E160=3, "3", IF(E160=4, "4") )) ))</f>
        <v/>
      </c>
    </row>
    <row r="161" spans="1:13" ht="50.25" customHeight="1" x14ac:dyDescent="0.2">
      <c r="A161" s="125"/>
      <c r="B161" s="105"/>
      <c r="C161" s="108"/>
      <c r="D161" s="6" t="s">
        <v>369</v>
      </c>
      <c r="E161" s="111"/>
      <c r="F161" s="96"/>
      <c r="G161" s="96"/>
      <c r="H161" s="96"/>
      <c r="I161" s="96"/>
      <c r="J161" s="96"/>
      <c r="K161" s="96"/>
      <c r="L161" s="96"/>
      <c r="M161" s="99"/>
    </row>
    <row r="162" spans="1:13" ht="50.25" customHeight="1" x14ac:dyDescent="0.2">
      <c r="A162" s="125"/>
      <c r="B162" s="105"/>
      <c r="C162" s="108"/>
      <c r="D162" s="6" t="s">
        <v>370</v>
      </c>
      <c r="E162" s="111"/>
      <c r="F162" s="96"/>
      <c r="G162" s="96"/>
      <c r="H162" s="96"/>
      <c r="I162" s="96"/>
      <c r="J162" s="96"/>
      <c r="K162" s="96"/>
      <c r="L162" s="96"/>
      <c r="M162" s="99"/>
    </row>
    <row r="163" spans="1:13" ht="50.25" customHeight="1" thickBot="1" x14ac:dyDescent="0.25">
      <c r="A163" s="125"/>
      <c r="B163" s="105"/>
      <c r="C163" s="108"/>
      <c r="D163" s="6" t="s">
        <v>371</v>
      </c>
      <c r="E163" s="111"/>
      <c r="F163" s="96"/>
      <c r="G163" s="97"/>
      <c r="H163" s="97"/>
      <c r="I163" s="97"/>
      <c r="J163" s="97"/>
      <c r="K163" s="97"/>
      <c r="L163" s="97"/>
      <c r="M163" s="99"/>
    </row>
    <row r="164" spans="1:13" ht="50.25" customHeight="1" thickTop="1" thickBot="1" x14ac:dyDescent="0.25">
      <c r="A164" s="125"/>
      <c r="B164" s="121" t="s">
        <v>68</v>
      </c>
      <c r="C164" s="122"/>
      <c r="D164" s="122"/>
      <c r="E164" s="122"/>
      <c r="F164" s="122"/>
      <c r="G164" s="122"/>
      <c r="H164" s="122"/>
      <c r="I164" s="122"/>
      <c r="J164" s="122"/>
      <c r="K164" s="122"/>
      <c r="L164" s="123"/>
      <c r="M164" s="75" t="e">
        <f>M132+M136+M140+M144+M148+M152+M156+M160</f>
        <v>#VALUE!</v>
      </c>
    </row>
    <row r="165" spans="1:13" ht="50.25" customHeight="1" thickTop="1" thickBot="1" x14ac:dyDescent="0.25">
      <c r="A165" s="113"/>
      <c r="B165" s="114"/>
      <c r="C165" s="114"/>
      <c r="D165" s="114"/>
      <c r="E165" s="114"/>
      <c r="F165" s="114"/>
      <c r="G165" s="114"/>
      <c r="H165" s="114"/>
      <c r="I165" s="114"/>
      <c r="J165" s="114"/>
      <c r="K165" s="114"/>
      <c r="L165" s="114"/>
      <c r="M165" s="115"/>
    </row>
    <row r="166" spans="1:13" ht="50.25" customHeight="1" thickTop="1" x14ac:dyDescent="0.2">
      <c r="A166" s="116" t="s">
        <v>70</v>
      </c>
      <c r="B166" s="104" t="s">
        <v>22</v>
      </c>
      <c r="C166" s="107" t="s">
        <v>233</v>
      </c>
      <c r="D166" s="7" t="s">
        <v>372</v>
      </c>
      <c r="E166" s="110"/>
      <c r="F166" s="95"/>
      <c r="G166" s="95"/>
      <c r="H166" s="95"/>
      <c r="I166" s="95"/>
      <c r="J166" s="95"/>
      <c r="K166" s="95"/>
      <c r="L166" s="95"/>
      <c r="M166" s="98" t="str">
        <f>IF(E166="", "", IF(E166=1, "1", IF(E166=2, "2", IF(E166=3, "3", IF(E166=4, "4") )) ))</f>
        <v/>
      </c>
    </row>
    <row r="167" spans="1:13" ht="50.25" customHeight="1" x14ac:dyDescent="0.2">
      <c r="A167" s="117"/>
      <c r="B167" s="105"/>
      <c r="C167" s="108"/>
      <c r="D167" s="6" t="s">
        <v>373</v>
      </c>
      <c r="E167" s="111"/>
      <c r="F167" s="96"/>
      <c r="G167" s="96"/>
      <c r="H167" s="96"/>
      <c r="I167" s="96"/>
      <c r="J167" s="96"/>
      <c r="K167" s="96"/>
      <c r="L167" s="96"/>
      <c r="M167" s="99"/>
    </row>
    <row r="168" spans="1:13" ht="50.25" customHeight="1" x14ac:dyDescent="0.2">
      <c r="A168" s="117"/>
      <c r="B168" s="105"/>
      <c r="C168" s="108"/>
      <c r="D168" s="6" t="s">
        <v>374</v>
      </c>
      <c r="E168" s="111"/>
      <c r="F168" s="96"/>
      <c r="G168" s="96"/>
      <c r="H168" s="96"/>
      <c r="I168" s="96"/>
      <c r="J168" s="96"/>
      <c r="K168" s="96"/>
      <c r="L168" s="96"/>
      <c r="M168" s="99"/>
    </row>
    <row r="169" spans="1:13" ht="50.25" customHeight="1" thickBot="1" x14ac:dyDescent="0.25">
      <c r="A169" s="117"/>
      <c r="B169" s="105"/>
      <c r="C169" s="108"/>
      <c r="D169" s="6" t="s">
        <v>375</v>
      </c>
      <c r="E169" s="111"/>
      <c r="F169" s="96"/>
      <c r="G169" s="96"/>
      <c r="H169" s="97"/>
      <c r="I169" s="97"/>
      <c r="J169" s="97"/>
      <c r="K169" s="97"/>
      <c r="L169" s="97"/>
      <c r="M169" s="99"/>
    </row>
    <row r="170" spans="1:13" ht="50.25" customHeight="1" thickTop="1" x14ac:dyDescent="0.2">
      <c r="A170" s="117"/>
      <c r="B170" s="119" t="s">
        <v>23</v>
      </c>
      <c r="C170" s="107" t="s">
        <v>234</v>
      </c>
      <c r="D170" s="7" t="s">
        <v>376</v>
      </c>
      <c r="E170" s="110"/>
      <c r="F170" s="95"/>
      <c r="G170" s="95"/>
      <c r="H170" s="95"/>
      <c r="I170" s="95"/>
      <c r="J170" s="95"/>
      <c r="K170" s="95"/>
      <c r="L170" s="95"/>
      <c r="M170" s="98" t="str">
        <f t="shared" ref="M170" si="30">IF(E170="", "", IF(E170=1, "1", IF(E170=2, "2", IF(E170=3, "3", IF(E170=4, "4") )) ))</f>
        <v/>
      </c>
    </row>
    <row r="171" spans="1:13" ht="50.25" customHeight="1" x14ac:dyDescent="0.2">
      <c r="A171" s="117"/>
      <c r="B171" s="120"/>
      <c r="C171" s="108"/>
      <c r="D171" s="6" t="s">
        <v>377</v>
      </c>
      <c r="E171" s="111"/>
      <c r="F171" s="96"/>
      <c r="G171" s="96"/>
      <c r="H171" s="96"/>
      <c r="I171" s="96"/>
      <c r="J171" s="96"/>
      <c r="K171" s="96"/>
      <c r="L171" s="96"/>
      <c r="M171" s="99"/>
    </row>
    <row r="172" spans="1:13" ht="50.25" customHeight="1" x14ac:dyDescent="0.2">
      <c r="A172" s="117"/>
      <c r="B172" s="120"/>
      <c r="C172" s="108"/>
      <c r="D172" s="6" t="s">
        <v>378</v>
      </c>
      <c r="E172" s="111"/>
      <c r="F172" s="96"/>
      <c r="G172" s="96"/>
      <c r="H172" s="96"/>
      <c r="I172" s="96"/>
      <c r="J172" s="96"/>
      <c r="K172" s="96"/>
      <c r="L172" s="96"/>
      <c r="M172" s="99"/>
    </row>
    <row r="173" spans="1:13" ht="50.25" customHeight="1" thickBot="1" x14ac:dyDescent="0.25">
      <c r="A173" s="117"/>
      <c r="B173" s="120"/>
      <c r="C173" s="108"/>
      <c r="D173" s="6" t="s">
        <v>379</v>
      </c>
      <c r="E173" s="111"/>
      <c r="F173" s="96"/>
      <c r="G173" s="97"/>
      <c r="H173" s="97"/>
      <c r="I173" s="97"/>
      <c r="J173" s="97"/>
      <c r="K173" s="97"/>
      <c r="L173" s="97"/>
      <c r="M173" s="99"/>
    </row>
    <row r="174" spans="1:13" ht="50.25" customHeight="1" thickTop="1" x14ac:dyDescent="0.2">
      <c r="A174" s="117"/>
      <c r="B174" s="104" t="s">
        <v>24</v>
      </c>
      <c r="C174" s="107" t="s">
        <v>235</v>
      </c>
      <c r="D174" s="7" t="s">
        <v>380</v>
      </c>
      <c r="E174" s="110"/>
      <c r="F174" s="95"/>
      <c r="G174" s="95"/>
      <c r="H174" s="95"/>
      <c r="I174" s="95"/>
      <c r="J174" s="95"/>
      <c r="K174" s="95"/>
      <c r="L174" s="95"/>
      <c r="M174" s="98" t="str">
        <f t="shared" ref="M174" si="31">IF(E174="", "", IF(E174=1, "1", IF(E174=2, "2", IF(E174=3, "3", IF(E174=4, "4") )) ))</f>
        <v/>
      </c>
    </row>
    <row r="175" spans="1:13" ht="50.25" customHeight="1" x14ac:dyDescent="0.2">
      <c r="A175" s="117"/>
      <c r="B175" s="105"/>
      <c r="C175" s="108"/>
      <c r="D175" s="6" t="s">
        <v>381</v>
      </c>
      <c r="E175" s="111"/>
      <c r="F175" s="96"/>
      <c r="G175" s="96"/>
      <c r="H175" s="96"/>
      <c r="I175" s="96"/>
      <c r="J175" s="96"/>
      <c r="K175" s="96"/>
      <c r="L175" s="96"/>
      <c r="M175" s="99"/>
    </row>
    <row r="176" spans="1:13" ht="50.25" customHeight="1" x14ac:dyDescent="0.2">
      <c r="A176" s="117"/>
      <c r="B176" s="105"/>
      <c r="C176" s="108"/>
      <c r="D176" s="6" t="s">
        <v>382</v>
      </c>
      <c r="E176" s="111"/>
      <c r="F176" s="96"/>
      <c r="G176" s="96"/>
      <c r="H176" s="96"/>
      <c r="I176" s="96"/>
      <c r="J176" s="96"/>
      <c r="K176" s="96"/>
      <c r="L176" s="96"/>
      <c r="M176" s="99"/>
    </row>
    <row r="177" spans="1:13" ht="50.25" customHeight="1" thickBot="1" x14ac:dyDescent="0.25">
      <c r="A177" s="117"/>
      <c r="B177" s="106"/>
      <c r="C177" s="109"/>
      <c r="D177" s="14" t="s">
        <v>383</v>
      </c>
      <c r="E177" s="112"/>
      <c r="F177" s="97"/>
      <c r="G177" s="97"/>
      <c r="H177" s="97"/>
      <c r="I177" s="97"/>
      <c r="J177" s="97"/>
      <c r="K177" s="97"/>
      <c r="L177" s="97"/>
      <c r="M177" s="100"/>
    </row>
    <row r="178" spans="1:13" ht="50.25" customHeight="1" thickTop="1" x14ac:dyDescent="0.2">
      <c r="A178" s="118"/>
      <c r="B178" s="101" t="s">
        <v>71</v>
      </c>
      <c r="C178" s="102"/>
      <c r="D178" s="102"/>
      <c r="E178" s="102"/>
      <c r="F178" s="102"/>
      <c r="G178" s="102"/>
      <c r="H178" s="102"/>
      <c r="I178" s="102"/>
      <c r="J178" s="102"/>
      <c r="K178" s="102"/>
      <c r="L178" s="103"/>
      <c r="M178" s="76" t="e">
        <f>M166+M170+M174</f>
        <v>#VALUE!</v>
      </c>
    </row>
    <row r="179" spans="1:13" ht="50.25" customHeight="1" thickBot="1" x14ac:dyDescent="0.25">
      <c r="A179" s="92" t="s">
        <v>72</v>
      </c>
      <c r="B179" s="93"/>
      <c r="C179" s="93"/>
      <c r="D179" s="93"/>
      <c r="E179" s="93"/>
      <c r="F179" s="93"/>
      <c r="G179" s="93"/>
      <c r="H179" s="93"/>
      <c r="I179" s="93"/>
      <c r="J179" s="93"/>
      <c r="K179" s="93"/>
      <c r="L179" s="94"/>
      <c r="M179" s="77" t="e">
        <f>M36+M66+M96+M130+M164+M178</f>
        <v>#VALUE!</v>
      </c>
    </row>
    <row r="180" spans="1:13" ht="50.25" customHeight="1" thickTop="1" x14ac:dyDescent="0.2"/>
    <row r="181" spans="1:13" ht="50.25" customHeight="1" x14ac:dyDescent="0.2"/>
    <row r="182" spans="1:13" ht="50.25" customHeight="1" x14ac:dyDescent="0.2"/>
    <row r="183" spans="1:13" ht="50.25" customHeight="1" x14ac:dyDescent="0.2"/>
    <row r="184" spans="1:13" ht="50.25" customHeight="1" x14ac:dyDescent="0.2"/>
    <row r="185" spans="1:13" ht="50.25" customHeight="1" x14ac:dyDescent="0.2"/>
    <row r="186" spans="1:13" ht="50.25" customHeight="1" x14ac:dyDescent="0.2"/>
    <row r="187" spans="1:13" ht="50.25" customHeight="1" x14ac:dyDescent="0.2"/>
    <row r="188" spans="1:13" ht="50.25" customHeight="1" x14ac:dyDescent="0.2"/>
    <row r="189" spans="1:13" ht="50.25" customHeight="1" x14ac:dyDescent="0.2"/>
    <row r="190" spans="1:13" ht="50.25" customHeight="1" x14ac:dyDescent="0.2"/>
    <row r="191" spans="1:13" ht="50.25" customHeight="1" x14ac:dyDescent="0.2"/>
    <row r="192" spans="1:13" ht="50.25" customHeight="1" x14ac:dyDescent="0.2"/>
    <row r="193" ht="50.25" customHeight="1" x14ac:dyDescent="0.2"/>
    <row r="194" ht="50.25" customHeight="1" x14ac:dyDescent="0.2"/>
    <row r="195" ht="50.25" customHeight="1" x14ac:dyDescent="0.2"/>
    <row r="196" ht="50.25" customHeight="1" x14ac:dyDescent="0.2"/>
    <row r="197" ht="50.25" customHeight="1" x14ac:dyDescent="0.2"/>
    <row r="198" ht="50.25" customHeight="1" x14ac:dyDescent="0.2"/>
    <row r="199" ht="50.25" customHeight="1" x14ac:dyDescent="0.2"/>
    <row r="200" ht="50.25" customHeight="1" x14ac:dyDescent="0.2"/>
    <row r="201" ht="50.25" customHeight="1" x14ac:dyDescent="0.2"/>
    <row r="202" ht="50.25" customHeight="1" x14ac:dyDescent="0.2"/>
    <row r="203" ht="50.25" customHeight="1" x14ac:dyDescent="0.2"/>
    <row r="204" ht="50.25" customHeight="1" x14ac:dyDescent="0.2"/>
    <row r="205" ht="50.25" customHeight="1" x14ac:dyDescent="0.2"/>
    <row r="206" ht="50.25" customHeight="1" x14ac:dyDescent="0.2"/>
    <row r="207" ht="50.25" customHeight="1" x14ac:dyDescent="0.2"/>
    <row r="208" ht="50.25" customHeight="1" x14ac:dyDescent="0.2"/>
    <row r="209" ht="50.25" customHeight="1" x14ac:dyDescent="0.2"/>
    <row r="210" ht="50.25" customHeight="1" x14ac:dyDescent="0.2"/>
    <row r="211" ht="50.25" customHeight="1" x14ac:dyDescent="0.2"/>
    <row r="212" ht="50.25" customHeight="1" x14ac:dyDescent="0.2"/>
    <row r="213" ht="50.25" customHeight="1" x14ac:dyDescent="0.2"/>
    <row r="214" ht="50.25" customHeight="1" x14ac:dyDescent="0.2"/>
    <row r="215" ht="50.25" customHeight="1" x14ac:dyDescent="0.2"/>
    <row r="216" ht="50.25" customHeight="1" x14ac:dyDescent="0.2"/>
    <row r="217" ht="40" customHeight="1" x14ac:dyDescent="0.2"/>
    <row r="218" ht="40" customHeight="1" x14ac:dyDescent="0.2"/>
    <row r="219" ht="40" customHeight="1" x14ac:dyDescent="0.2"/>
    <row r="220" ht="40" customHeight="1" x14ac:dyDescent="0.2"/>
    <row r="221" ht="40" customHeight="1" x14ac:dyDescent="0.2"/>
    <row r="222" ht="40" customHeight="1" x14ac:dyDescent="0.2"/>
    <row r="223" ht="40" customHeight="1" x14ac:dyDescent="0.2"/>
    <row r="224" ht="40" customHeight="1" x14ac:dyDescent="0.2"/>
    <row r="225" ht="40" customHeight="1" x14ac:dyDescent="0.2"/>
    <row r="226" ht="40" customHeight="1" x14ac:dyDescent="0.2"/>
    <row r="227" ht="40" customHeight="1" x14ac:dyDescent="0.2"/>
    <row r="228" ht="40" customHeight="1" x14ac:dyDescent="0.2"/>
    <row r="229" ht="40" customHeight="1" x14ac:dyDescent="0.2"/>
    <row r="230" ht="40" customHeight="1" x14ac:dyDescent="0.2"/>
  </sheetData>
  <mergeCells count="462">
    <mergeCell ref="A1:D1"/>
    <mergeCell ref="B3:D3"/>
    <mergeCell ref="B4:D4"/>
    <mergeCell ref="B5:D5"/>
    <mergeCell ref="A8:A36"/>
    <mergeCell ref="B8:B11"/>
    <mergeCell ref="C8:C11"/>
    <mergeCell ref="B24:B27"/>
    <mergeCell ref="C24:C27"/>
    <mergeCell ref="B20:B23"/>
    <mergeCell ref="C20:C23"/>
    <mergeCell ref="K8:K11"/>
    <mergeCell ref="L8:L11"/>
    <mergeCell ref="M8:M11"/>
    <mergeCell ref="B12:B15"/>
    <mergeCell ref="C12:C15"/>
    <mergeCell ref="E12:E15"/>
    <mergeCell ref="F12:F15"/>
    <mergeCell ref="G12:G15"/>
    <mergeCell ref="H12:H15"/>
    <mergeCell ref="I12:I15"/>
    <mergeCell ref="E8:E11"/>
    <mergeCell ref="F8:F11"/>
    <mergeCell ref="G8:G11"/>
    <mergeCell ref="H8:H11"/>
    <mergeCell ref="I8:I11"/>
    <mergeCell ref="J8:J11"/>
    <mergeCell ref="E20:E23"/>
    <mergeCell ref="F20:F23"/>
    <mergeCell ref="G20:G23"/>
    <mergeCell ref="J12:J15"/>
    <mergeCell ref="K12:K15"/>
    <mergeCell ref="L12:L15"/>
    <mergeCell ref="M12:M15"/>
    <mergeCell ref="B16:B19"/>
    <mergeCell ref="C16:C19"/>
    <mergeCell ref="E16:E19"/>
    <mergeCell ref="F16:F19"/>
    <mergeCell ref="G16:G19"/>
    <mergeCell ref="H16:H19"/>
    <mergeCell ref="H20:H23"/>
    <mergeCell ref="I20:I23"/>
    <mergeCell ref="J20:J23"/>
    <mergeCell ref="K20:K23"/>
    <mergeCell ref="L20:L23"/>
    <mergeCell ref="M20:M23"/>
    <mergeCell ref="I16:I19"/>
    <mergeCell ref="J16:J19"/>
    <mergeCell ref="K16:K19"/>
    <mergeCell ref="L16:L19"/>
    <mergeCell ref="M16:M19"/>
    <mergeCell ref="K24:K27"/>
    <mergeCell ref="L24:L27"/>
    <mergeCell ref="M24:M27"/>
    <mergeCell ref="B28:B31"/>
    <mergeCell ref="C28:C31"/>
    <mergeCell ref="E28:E31"/>
    <mergeCell ref="F28:F31"/>
    <mergeCell ref="G28:G31"/>
    <mergeCell ref="H28:H31"/>
    <mergeCell ref="I28:I31"/>
    <mergeCell ref="E24:E27"/>
    <mergeCell ref="F24:F27"/>
    <mergeCell ref="G24:G27"/>
    <mergeCell ref="H24:H27"/>
    <mergeCell ref="I24:I27"/>
    <mergeCell ref="J24:J27"/>
    <mergeCell ref="I32:I35"/>
    <mergeCell ref="J32:J35"/>
    <mergeCell ref="K32:K35"/>
    <mergeCell ref="L32:L35"/>
    <mergeCell ref="M32:M35"/>
    <mergeCell ref="B36:L36"/>
    <mergeCell ref="J28:J31"/>
    <mergeCell ref="K28:K31"/>
    <mergeCell ref="L28:L31"/>
    <mergeCell ref="M28:M31"/>
    <mergeCell ref="B32:B35"/>
    <mergeCell ref="C32:C35"/>
    <mergeCell ref="E32:E35"/>
    <mergeCell ref="F32:F35"/>
    <mergeCell ref="G32:G35"/>
    <mergeCell ref="H32:H35"/>
    <mergeCell ref="A37:M37"/>
    <mergeCell ref="A38:A66"/>
    <mergeCell ref="B38:B41"/>
    <mergeCell ref="C38:C41"/>
    <mergeCell ref="E38:E41"/>
    <mergeCell ref="F38:F41"/>
    <mergeCell ref="G38:G41"/>
    <mergeCell ref="H38:H41"/>
    <mergeCell ref="I38:I41"/>
    <mergeCell ref="J38:J41"/>
    <mergeCell ref="K38:K41"/>
    <mergeCell ref="L38:L41"/>
    <mergeCell ref="M38:M41"/>
    <mergeCell ref="B42:B45"/>
    <mergeCell ref="C42:C45"/>
    <mergeCell ref="E42:E45"/>
    <mergeCell ref="F42:F45"/>
    <mergeCell ref="G42:G45"/>
    <mergeCell ref="H42:H45"/>
    <mergeCell ref="I42:I45"/>
    <mergeCell ref="B50:B53"/>
    <mergeCell ref="C50:C53"/>
    <mergeCell ref="E50:E53"/>
    <mergeCell ref="F50:F53"/>
    <mergeCell ref="G50:G53"/>
    <mergeCell ref="J42:J45"/>
    <mergeCell ref="K42:K45"/>
    <mergeCell ref="L42:L45"/>
    <mergeCell ref="M42:M45"/>
    <mergeCell ref="B46:B49"/>
    <mergeCell ref="C46:C49"/>
    <mergeCell ref="E46:E49"/>
    <mergeCell ref="F46:F49"/>
    <mergeCell ref="G46:G49"/>
    <mergeCell ref="H46:H49"/>
    <mergeCell ref="H50:H53"/>
    <mergeCell ref="I50:I53"/>
    <mergeCell ref="J50:J53"/>
    <mergeCell ref="K50:K53"/>
    <mergeCell ref="L50:L53"/>
    <mergeCell ref="M50:M53"/>
    <mergeCell ref="I46:I49"/>
    <mergeCell ref="J46:J49"/>
    <mergeCell ref="K46:K49"/>
    <mergeCell ref="L46:L49"/>
    <mergeCell ref="M46:M49"/>
    <mergeCell ref="B58:B61"/>
    <mergeCell ref="C58:C61"/>
    <mergeCell ref="E58:E61"/>
    <mergeCell ref="F58:F61"/>
    <mergeCell ref="G58:G61"/>
    <mergeCell ref="B54:B57"/>
    <mergeCell ref="C54:C57"/>
    <mergeCell ref="E54:E57"/>
    <mergeCell ref="F54:F57"/>
    <mergeCell ref="G54:G57"/>
    <mergeCell ref="H58:H61"/>
    <mergeCell ref="I58:I61"/>
    <mergeCell ref="J58:J61"/>
    <mergeCell ref="K58:K61"/>
    <mergeCell ref="L58:L61"/>
    <mergeCell ref="M58:M61"/>
    <mergeCell ref="I54:I57"/>
    <mergeCell ref="J54:J57"/>
    <mergeCell ref="K54:K57"/>
    <mergeCell ref="L54:L57"/>
    <mergeCell ref="M54:M57"/>
    <mergeCell ref="H54:H57"/>
    <mergeCell ref="I62:I65"/>
    <mergeCell ref="J62:J65"/>
    <mergeCell ref="K62:K65"/>
    <mergeCell ref="L62:L65"/>
    <mergeCell ref="M62:M65"/>
    <mergeCell ref="B66:L66"/>
    <mergeCell ref="B62:B65"/>
    <mergeCell ref="C62:C65"/>
    <mergeCell ref="E62:E65"/>
    <mergeCell ref="F62:F65"/>
    <mergeCell ref="G62:G65"/>
    <mergeCell ref="H62:H65"/>
    <mergeCell ref="A67:M67"/>
    <mergeCell ref="A68:A96"/>
    <mergeCell ref="B68:B71"/>
    <mergeCell ref="C68:C71"/>
    <mergeCell ref="E68:E71"/>
    <mergeCell ref="F68:F71"/>
    <mergeCell ref="G68:G71"/>
    <mergeCell ref="H68:H71"/>
    <mergeCell ref="I68:I71"/>
    <mergeCell ref="J68:J71"/>
    <mergeCell ref="K68:K71"/>
    <mergeCell ref="L68:L71"/>
    <mergeCell ref="M68:M71"/>
    <mergeCell ref="B72:B75"/>
    <mergeCell ref="C72:C75"/>
    <mergeCell ref="E72:E75"/>
    <mergeCell ref="F72:F75"/>
    <mergeCell ref="G72:G75"/>
    <mergeCell ref="H72:H75"/>
    <mergeCell ref="I72:I75"/>
    <mergeCell ref="B80:B83"/>
    <mergeCell ref="C80:C83"/>
    <mergeCell ref="E80:E83"/>
    <mergeCell ref="F80:F83"/>
    <mergeCell ref="G80:G83"/>
    <mergeCell ref="J72:J75"/>
    <mergeCell ref="K72:K75"/>
    <mergeCell ref="L72:L75"/>
    <mergeCell ref="M72:M75"/>
    <mergeCell ref="B76:B79"/>
    <mergeCell ref="C76:C79"/>
    <mergeCell ref="E76:E79"/>
    <mergeCell ref="F76:F79"/>
    <mergeCell ref="G76:G79"/>
    <mergeCell ref="H76:H79"/>
    <mergeCell ref="H80:H83"/>
    <mergeCell ref="I80:I83"/>
    <mergeCell ref="J80:J83"/>
    <mergeCell ref="K80:K83"/>
    <mergeCell ref="L80:L83"/>
    <mergeCell ref="M80:M83"/>
    <mergeCell ref="I76:I79"/>
    <mergeCell ref="J76:J79"/>
    <mergeCell ref="K76:K79"/>
    <mergeCell ref="L76:L79"/>
    <mergeCell ref="M76:M79"/>
    <mergeCell ref="B88:B91"/>
    <mergeCell ref="C88:C91"/>
    <mergeCell ref="E88:E91"/>
    <mergeCell ref="F88:F91"/>
    <mergeCell ref="G88:G91"/>
    <mergeCell ref="B84:B87"/>
    <mergeCell ref="C84:C87"/>
    <mergeCell ref="E84:E87"/>
    <mergeCell ref="F84:F87"/>
    <mergeCell ref="G84:G87"/>
    <mergeCell ref="H88:H91"/>
    <mergeCell ref="I88:I91"/>
    <mergeCell ref="J88:J91"/>
    <mergeCell ref="K88:K91"/>
    <mergeCell ref="L88:L91"/>
    <mergeCell ref="M88:M91"/>
    <mergeCell ref="I84:I87"/>
    <mergeCell ref="J84:J87"/>
    <mergeCell ref="K84:K87"/>
    <mergeCell ref="L84:L87"/>
    <mergeCell ref="M84:M87"/>
    <mergeCell ref="H84:H87"/>
    <mergeCell ref="I92:I95"/>
    <mergeCell ref="J92:J95"/>
    <mergeCell ref="K92:K95"/>
    <mergeCell ref="L92:L95"/>
    <mergeCell ref="M92:M95"/>
    <mergeCell ref="B96:L96"/>
    <mergeCell ref="B92:B95"/>
    <mergeCell ref="C92:C95"/>
    <mergeCell ref="E92:E95"/>
    <mergeCell ref="F92:F95"/>
    <mergeCell ref="G92:G95"/>
    <mergeCell ref="H92:H95"/>
    <mergeCell ref="A97:M97"/>
    <mergeCell ref="A98:A130"/>
    <mergeCell ref="B98:B101"/>
    <mergeCell ref="C98:C101"/>
    <mergeCell ref="E98:E101"/>
    <mergeCell ref="F98:F101"/>
    <mergeCell ref="G98:G101"/>
    <mergeCell ref="H98:H101"/>
    <mergeCell ref="I98:I101"/>
    <mergeCell ref="J98:J101"/>
    <mergeCell ref="K98:K101"/>
    <mergeCell ref="L98:L101"/>
    <mergeCell ref="M98:M101"/>
    <mergeCell ref="B102:B105"/>
    <mergeCell ref="C102:C105"/>
    <mergeCell ref="E102:E105"/>
    <mergeCell ref="F102:F105"/>
    <mergeCell ref="G102:G105"/>
    <mergeCell ref="H102:H105"/>
    <mergeCell ref="I102:I105"/>
    <mergeCell ref="B110:B113"/>
    <mergeCell ref="C110:C113"/>
    <mergeCell ref="E110:E113"/>
    <mergeCell ref="F110:F113"/>
    <mergeCell ref="G110:G113"/>
    <mergeCell ref="J102:J105"/>
    <mergeCell ref="K102:K105"/>
    <mergeCell ref="L102:L105"/>
    <mergeCell ref="M102:M105"/>
    <mergeCell ref="B106:B109"/>
    <mergeCell ref="C106:C109"/>
    <mergeCell ref="E106:E109"/>
    <mergeCell ref="F106:F109"/>
    <mergeCell ref="G106:G109"/>
    <mergeCell ref="H106:H109"/>
    <mergeCell ref="H110:H113"/>
    <mergeCell ref="I110:I113"/>
    <mergeCell ref="J110:J113"/>
    <mergeCell ref="K110:K113"/>
    <mergeCell ref="L110:L113"/>
    <mergeCell ref="M110:M113"/>
    <mergeCell ref="I106:I109"/>
    <mergeCell ref="J106:J109"/>
    <mergeCell ref="K106:K109"/>
    <mergeCell ref="L106:L109"/>
    <mergeCell ref="M106:M109"/>
    <mergeCell ref="B118:B121"/>
    <mergeCell ref="C118:C121"/>
    <mergeCell ref="E118:E121"/>
    <mergeCell ref="F118:F121"/>
    <mergeCell ref="G118:G121"/>
    <mergeCell ref="B114:B117"/>
    <mergeCell ref="C114:C117"/>
    <mergeCell ref="E114:E117"/>
    <mergeCell ref="F114:F117"/>
    <mergeCell ref="G114:G117"/>
    <mergeCell ref="H118:H121"/>
    <mergeCell ref="I118:I121"/>
    <mergeCell ref="J118:J121"/>
    <mergeCell ref="K118:K121"/>
    <mergeCell ref="L118:L121"/>
    <mergeCell ref="M118:M121"/>
    <mergeCell ref="I114:I117"/>
    <mergeCell ref="J114:J117"/>
    <mergeCell ref="K114:K117"/>
    <mergeCell ref="L114:L117"/>
    <mergeCell ref="M114:M117"/>
    <mergeCell ref="H114:H117"/>
    <mergeCell ref="B126:B129"/>
    <mergeCell ref="C126:C129"/>
    <mergeCell ref="E126:E129"/>
    <mergeCell ref="F126:F129"/>
    <mergeCell ref="G126:G129"/>
    <mergeCell ref="B122:B125"/>
    <mergeCell ref="C122:C125"/>
    <mergeCell ref="E122:E125"/>
    <mergeCell ref="F122:F125"/>
    <mergeCell ref="G122:G125"/>
    <mergeCell ref="H126:H129"/>
    <mergeCell ref="I126:I129"/>
    <mergeCell ref="J126:J129"/>
    <mergeCell ref="K126:K129"/>
    <mergeCell ref="L126:L129"/>
    <mergeCell ref="M126:M129"/>
    <mergeCell ref="I122:I125"/>
    <mergeCell ref="J122:J125"/>
    <mergeCell ref="K122:K125"/>
    <mergeCell ref="L122:L125"/>
    <mergeCell ref="M122:M125"/>
    <mergeCell ref="H122:H125"/>
    <mergeCell ref="B130:L130"/>
    <mergeCell ref="A131:M131"/>
    <mergeCell ref="A132:A164"/>
    <mergeCell ref="B132:B135"/>
    <mergeCell ref="C132:C135"/>
    <mergeCell ref="E132:E135"/>
    <mergeCell ref="F132:F135"/>
    <mergeCell ref="G132:G135"/>
    <mergeCell ref="H132:H135"/>
    <mergeCell ref="I132:I135"/>
    <mergeCell ref="B140:B143"/>
    <mergeCell ref="C140:C143"/>
    <mergeCell ref="E140:E143"/>
    <mergeCell ref="F140:F143"/>
    <mergeCell ref="G140:G143"/>
    <mergeCell ref="J132:J135"/>
    <mergeCell ref="K132:K135"/>
    <mergeCell ref="L132:L135"/>
    <mergeCell ref="M132:M135"/>
    <mergeCell ref="B136:B139"/>
    <mergeCell ref="C136:C139"/>
    <mergeCell ref="E136:E139"/>
    <mergeCell ref="F136:F139"/>
    <mergeCell ref="G136:G139"/>
    <mergeCell ref="H136:H139"/>
    <mergeCell ref="H140:H143"/>
    <mergeCell ref="I140:I143"/>
    <mergeCell ref="J140:J143"/>
    <mergeCell ref="K140:K143"/>
    <mergeCell ref="L140:L143"/>
    <mergeCell ref="M140:M143"/>
    <mergeCell ref="I136:I139"/>
    <mergeCell ref="J136:J139"/>
    <mergeCell ref="K136:K139"/>
    <mergeCell ref="L136:L139"/>
    <mergeCell ref="M136:M139"/>
    <mergeCell ref="B148:B151"/>
    <mergeCell ref="C148:C151"/>
    <mergeCell ref="E148:E151"/>
    <mergeCell ref="F148:F151"/>
    <mergeCell ref="G148:G151"/>
    <mergeCell ref="B144:B147"/>
    <mergeCell ref="C144:C147"/>
    <mergeCell ref="E144:E147"/>
    <mergeCell ref="F144:F147"/>
    <mergeCell ref="G144:G147"/>
    <mergeCell ref="H148:H151"/>
    <mergeCell ref="I148:I151"/>
    <mergeCell ref="J148:J151"/>
    <mergeCell ref="K148:K151"/>
    <mergeCell ref="L148:L151"/>
    <mergeCell ref="M148:M151"/>
    <mergeCell ref="I144:I147"/>
    <mergeCell ref="J144:J147"/>
    <mergeCell ref="K144:K147"/>
    <mergeCell ref="L144:L147"/>
    <mergeCell ref="M144:M147"/>
    <mergeCell ref="H144:H147"/>
    <mergeCell ref="B156:B159"/>
    <mergeCell ref="C156:C159"/>
    <mergeCell ref="E156:E159"/>
    <mergeCell ref="F156:F159"/>
    <mergeCell ref="G156:G159"/>
    <mergeCell ref="B152:B155"/>
    <mergeCell ref="C152:C155"/>
    <mergeCell ref="E152:E155"/>
    <mergeCell ref="F152:F155"/>
    <mergeCell ref="G152:G155"/>
    <mergeCell ref="H156:H159"/>
    <mergeCell ref="I156:I159"/>
    <mergeCell ref="J156:J159"/>
    <mergeCell ref="K156:K159"/>
    <mergeCell ref="L156:L159"/>
    <mergeCell ref="M156:M159"/>
    <mergeCell ref="I152:I155"/>
    <mergeCell ref="J152:J155"/>
    <mergeCell ref="K152:K155"/>
    <mergeCell ref="L152:L155"/>
    <mergeCell ref="M152:M155"/>
    <mergeCell ref="H152:H155"/>
    <mergeCell ref="I160:I163"/>
    <mergeCell ref="J160:J163"/>
    <mergeCell ref="K160:K163"/>
    <mergeCell ref="L160:L163"/>
    <mergeCell ref="M160:M163"/>
    <mergeCell ref="B164:L164"/>
    <mergeCell ref="B160:B163"/>
    <mergeCell ref="C160:C163"/>
    <mergeCell ref="E160:E163"/>
    <mergeCell ref="F160:F163"/>
    <mergeCell ref="G160:G163"/>
    <mergeCell ref="H160:H163"/>
    <mergeCell ref="A165:M165"/>
    <mergeCell ref="A166:A178"/>
    <mergeCell ref="B166:B169"/>
    <mergeCell ref="C166:C169"/>
    <mergeCell ref="E166:E169"/>
    <mergeCell ref="F166:F169"/>
    <mergeCell ref="G166:G169"/>
    <mergeCell ref="H166:H169"/>
    <mergeCell ref="I166:I169"/>
    <mergeCell ref="J166:J169"/>
    <mergeCell ref="K166:K169"/>
    <mergeCell ref="L166:L169"/>
    <mergeCell ref="M166:M169"/>
    <mergeCell ref="B170:B173"/>
    <mergeCell ref="C170:C173"/>
    <mergeCell ref="E170:E173"/>
    <mergeCell ref="F170:F173"/>
    <mergeCell ref="G170:G173"/>
    <mergeCell ref="H170:H173"/>
    <mergeCell ref="I170:I173"/>
    <mergeCell ref="A179:L179"/>
    <mergeCell ref="I174:I177"/>
    <mergeCell ref="J174:J177"/>
    <mergeCell ref="K174:K177"/>
    <mergeCell ref="L174:L177"/>
    <mergeCell ref="M174:M177"/>
    <mergeCell ref="B178:L178"/>
    <mergeCell ref="J170:J173"/>
    <mergeCell ref="K170:K173"/>
    <mergeCell ref="L170:L173"/>
    <mergeCell ref="M170:M173"/>
    <mergeCell ref="B174:B177"/>
    <mergeCell ref="C174:C177"/>
    <mergeCell ref="E174:E177"/>
    <mergeCell ref="F174:F177"/>
    <mergeCell ref="G174:G177"/>
    <mergeCell ref="H174:H177"/>
  </mergeCells>
  <dataValidations count="7">
    <dataValidation type="list" allowBlank="1" showInputMessage="1" showErrorMessage="1" prompt="Please select an option from the dropdown list." sqref="K8:K35 K38:K65 K68:K95 K98:K129 K132:K163 K166:K177" xr:uid="{E75362A7-F645-4195-A861-BAB72BC6FBEE}">
      <formula1>"FY23 Q4, FY24 Q1, FY24 Q2, FY24 Q3, FY24 Q4, FY25 Q1, FY25 Q2, FY25 Q3, FY25 Q4"</formula1>
    </dataValidation>
    <dataValidation type="list" allowBlank="1" showInputMessage="1" showErrorMessage="1" prompt="Please select an option from the dropdown list." sqref="J8:J35 J38:J65 J68:J95 J98:J129 J132:J163 J166:J177" xr:uid="{B4C4965B-AB6E-4986-A57D-E7E7B4EDAE7E}">
      <formula1>"Appropriated Funds, Department-wide Non-recurring Expense Fund (NEF), OpDiv Specific NEF, Technology Modernization Fund (TMF), Other - Explain in Column L  "</formula1>
    </dataValidation>
    <dataValidation type="list" allowBlank="1" showInputMessage="1" showErrorMessage="1" prompt="Please review the list of capability options in Column D and select the answer that applies to your current capability." sqref="E68:E95 E98:E129 E132:E163 E166:E177" xr:uid="{F87728DA-0368-4AFD-9FEB-96416E56ADAB}">
      <formula1>"1, 2, 3, 4"</formula1>
    </dataValidation>
    <dataValidation type="list" allowBlank="1" showInputMessage="1" showErrorMessage="1" prompt="Please review the list of capability options in Column D and select the answer that applies to your current capability._x000a_" sqref="E38:E65" xr:uid="{1580C54E-7F03-40E2-B23B-0619ACE46FE9}">
      <formula1>"1, 2, 3, 4"</formula1>
    </dataValidation>
    <dataValidation type="list" allowBlank="1" showInputMessage="1" showErrorMessage="1" prompt="Please review the list of capability options in Column D and select the answer that applies to your current capability._x000a_" sqref="E8:E35" xr:uid="{E58B93CB-B2DD-4B0F-B0F6-4C5B73F025B4}">
      <formula1>"1,2,3,4"</formula1>
    </dataValidation>
    <dataValidation showInputMessage="1" showErrorMessage="1" prompt="Select an answer from the drop-down list." sqref="D8:D11" xr:uid="{3A6534DE-3CBE-4B9A-A9AE-EA1AEDE807BA}"/>
    <dataValidation allowBlank="1" showInputMessage="1" showErrorMessage="1" prompt="Select an answer from the drop-down list." sqref="D20:D23 D28:D35" xr:uid="{AA32512F-8C14-4BBA-80D4-F56B0A68B68D}"/>
  </dataValidation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A4FAC-C5C0-48E1-8C8A-43440B1B0D47}">
  <dimension ref="B1:P69"/>
  <sheetViews>
    <sheetView tabSelected="1" zoomScale="80" zoomScaleNormal="80" workbookViewId="0">
      <selection activeCell="B4" sqref="B4"/>
    </sheetView>
  </sheetViews>
  <sheetFormatPr baseColWidth="10" defaultColWidth="9.1640625" defaultRowHeight="15" x14ac:dyDescent="0.2"/>
  <cols>
    <col min="1" max="1" width="9.1640625" style="2"/>
    <col min="2" max="2" width="26.5" style="2" customWidth="1"/>
    <col min="3" max="3" width="22.5" style="2" customWidth="1"/>
    <col min="4" max="4" width="21.83203125" style="2" customWidth="1"/>
    <col min="5" max="6" width="27.33203125" style="2" customWidth="1"/>
    <col min="7" max="7" width="24.5" style="2" customWidth="1"/>
    <col min="8" max="8" width="23.5" style="2" customWidth="1"/>
    <col min="9" max="9" width="21.83203125" style="2" customWidth="1"/>
    <col min="10" max="10" width="20.1640625" style="2" customWidth="1"/>
    <col min="11" max="15" width="9.1640625" style="2"/>
    <col min="16" max="16" width="34.5" style="2" customWidth="1"/>
    <col min="17" max="16384" width="9.1640625" style="2"/>
  </cols>
  <sheetData>
    <row r="1" spans="2:16" ht="60" customHeight="1" x14ac:dyDescent="0.2"/>
    <row r="2" spans="2:16" ht="60" customHeight="1" x14ac:dyDescent="0.2">
      <c r="B2" s="173" t="s">
        <v>180</v>
      </c>
      <c r="C2" s="173"/>
      <c r="D2" s="173"/>
      <c r="E2" s="173"/>
      <c r="F2" s="173"/>
      <c r="G2" s="173"/>
      <c r="H2" s="173"/>
      <c r="I2" s="173"/>
      <c r="J2" s="173"/>
      <c r="K2" s="173"/>
      <c r="L2" s="173"/>
      <c r="M2" s="173"/>
      <c r="N2" s="173"/>
      <c r="O2" s="173"/>
      <c r="P2" s="173"/>
    </row>
    <row r="3" spans="2:16" ht="60" customHeight="1" x14ac:dyDescent="0.2">
      <c r="B3" s="173" t="str">
        <f>QUESTIONNAIRE!B3</f>
        <v>System X</v>
      </c>
      <c r="C3" s="173"/>
      <c r="D3" s="173"/>
      <c r="E3" s="173"/>
      <c r="F3" s="173"/>
      <c r="G3" s="173"/>
      <c r="H3" s="173"/>
      <c r="I3" s="173"/>
      <c r="J3" s="173"/>
      <c r="K3" s="173"/>
      <c r="L3" s="173"/>
      <c r="M3" s="173"/>
      <c r="N3" s="173"/>
      <c r="O3" s="173"/>
      <c r="P3" s="173"/>
    </row>
    <row r="4" spans="2:16" ht="60" customHeight="1" thickBot="1" x14ac:dyDescent="0.25"/>
    <row r="5" spans="2:16" ht="44.25" customHeight="1" thickTop="1" thickBot="1" x14ac:dyDescent="0.25">
      <c r="B5" s="174"/>
      <c r="C5" s="174"/>
      <c r="E5" s="48" t="s">
        <v>164</v>
      </c>
      <c r="F5" s="49" t="s">
        <v>165</v>
      </c>
      <c r="G5" s="175" t="s">
        <v>166</v>
      </c>
      <c r="H5" s="176"/>
      <c r="I5" s="176"/>
      <c r="J5" s="176"/>
      <c r="K5" s="176"/>
      <c r="L5" s="176"/>
      <c r="M5" s="176"/>
      <c r="N5" s="176"/>
      <c r="O5" s="176"/>
      <c r="P5" s="177"/>
    </row>
    <row r="6" spans="2:16" ht="75.75" customHeight="1" thickTop="1" thickBot="1" x14ac:dyDescent="0.25">
      <c r="B6" s="178" t="s">
        <v>178</v>
      </c>
      <c r="C6" s="179"/>
      <c r="E6" s="46" t="s">
        <v>167</v>
      </c>
      <c r="F6" s="44" t="s">
        <v>168</v>
      </c>
      <c r="G6" s="180" t="s">
        <v>169</v>
      </c>
      <c r="H6" s="181"/>
      <c r="I6" s="181"/>
      <c r="J6" s="181"/>
      <c r="K6" s="181"/>
      <c r="L6" s="181"/>
      <c r="M6" s="181"/>
      <c r="N6" s="181"/>
      <c r="O6" s="181"/>
      <c r="P6" s="182"/>
    </row>
    <row r="7" spans="2:16" ht="83.25" customHeight="1" thickTop="1" x14ac:dyDescent="0.2">
      <c r="B7" s="183" t="e">
        <f>I69</f>
        <v>#VALUE!</v>
      </c>
      <c r="C7" s="184"/>
      <c r="E7" s="46" t="s">
        <v>28</v>
      </c>
      <c r="F7" s="44" t="s">
        <v>170</v>
      </c>
      <c r="G7" s="187" t="s">
        <v>177</v>
      </c>
      <c r="H7" s="187"/>
      <c r="I7" s="187"/>
      <c r="J7" s="187"/>
      <c r="K7" s="187"/>
      <c r="L7" s="187"/>
      <c r="M7" s="187"/>
      <c r="N7" s="187"/>
      <c r="O7" s="187"/>
      <c r="P7" s="188"/>
    </row>
    <row r="8" spans="2:16" ht="82.5" customHeight="1" x14ac:dyDescent="0.2">
      <c r="B8" s="185"/>
      <c r="C8" s="186"/>
      <c r="E8" s="46" t="s">
        <v>171</v>
      </c>
      <c r="F8" s="44" t="s">
        <v>172</v>
      </c>
      <c r="G8" s="187" t="s">
        <v>35</v>
      </c>
      <c r="H8" s="187"/>
      <c r="I8" s="187"/>
      <c r="J8" s="187"/>
      <c r="K8" s="187"/>
      <c r="L8" s="187"/>
      <c r="M8" s="187"/>
      <c r="N8" s="187"/>
      <c r="O8" s="187"/>
      <c r="P8" s="188"/>
    </row>
    <row r="9" spans="2:16" ht="93.75" customHeight="1" thickBot="1" x14ac:dyDescent="0.25">
      <c r="B9" s="189" t="e">
        <f>H18</f>
        <v>#VALUE!</v>
      </c>
      <c r="C9" s="190"/>
      <c r="E9" s="47" t="s">
        <v>26</v>
      </c>
      <c r="F9" s="45" t="s">
        <v>173</v>
      </c>
      <c r="G9" s="191" t="s">
        <v>174</v>
      </c>
      <c r="H9" s="191"/>
      <c r="I9" s="191"/>
      <c r="J9" s="191"/>
      <c r="K9" s="191"/>
      <c r="L9" s="191"/>
      <c r="M9" s="191"/>
      <c r="N9" s="191"/>
      <c r="O9" s="191"/>
      <c r="P9" s="192"/>
    </row>
    <row r="10" spans="2:16" ht="57.75" customHeight="1" thickTop="1" thickBot="1" x14ac:dyDescent="0.25"/>
    <row r="11" spans="2:16" ht="50.25" customHeight="1" thickTop="1" x14ac:dyDescent="0.2">
      <c r="B11" s="56" t="s">
        <v>108</v>
      </c>
      <c r="C11" s="49" t="s">
        <v>175</v>
      </c>
      <c r="D11" s="49" t="s">
        <v>27</v>
      </c>
      <c r="E11" s="49" t="s">
        <v>28</v>
      </c>
      <c r="F11" s="49" t="s">
        <v>31</v>
      </c>
      <c r="G11" s="57" t="s">
        <v>115</v>
      </c>
      <c r="H11" s="58" t="s">
        <v>179</v>
      </c>
    </row>
    <row r="12" spans="2:16" ht="50.25" customHeight="1" x14ac:dyDescent="0.2">
      <c r="B12" s="59" t="s">
        <v>116</v>
      </c>
      <c r="C12" s="81" t="e">
        <f>IF(G12&lt;=2, G12, "")</f>
        <v>#VALUE!</v>
      </c>
      <c r="D12" s="81" t="e">
        <f>IF(AND(G12&gt;=2.1, G12&lt;=3.1), G12, "")</f>
        <v>#VALUE!</v>
      </c>
      <c r="E12" s="81" t="e">
        <f>IF(AND(G12&gt;=3.1, G12&lt;=4.1), G12, "")</f>
        <v>#VALUE!</v>
      </c>
      <c r="F12" s="81" t="e">
        <f>IF(AND(G12&gt;=4.1, G12&lt;=5), G12, "")</f>
        <v>#VALUE!</v>
      </c>
      <c r="G12" s="55" t="e">
        <f>I30</f>
        <v>#VALUE!</v>
      </c>
      <c r="H12" s="60" t="e">
        <f>IF(G12&lt;2.1, "Traditional", IF(G12&lt;3.1, "Initial", IF(G12&lt;4.1, "Advanced", IF(G12&lt;=5, "Optimal"))))</f>
        <v>#VALUE!</v>
      </c>
    </row>
    <row r="13" spans="2:16" ht="50.25" customHeight="1" x14ac:dyDescent="0.2">
      <c r="B13" s="59" t="s">
        <v>29</v>
      </c>
      <c r="C13" s="81" t="e">
        <f t="shared" ref="C13:C17" si="0">IF(G13&lt;=2, G13, "")</f>
        <v>#VALUE!</v>
      </c>
      <c r="D13" s="81" t="e">
        <f t="shared" ref="D13:D17" si="1">IF(AND(G13&gt;=2.1, G13&lt;=3.1), G13, "")</f>
        <v>#VALUE!</v>
      </c>
      <c r="E13" s="81" t="e">
        <f t="shared" ref="E13:E17" si="2">IF(AND(G13&gt;=3.1, G13&lt;=4.1), G13, "")</f>
        <v>#VALUE!</v>
      </c>
      <c r="F13" s="81" t="e">
        <f t="shared" ref="F13:F17" si="3">IF(AND(G13&gt;=4.1, G13&lt;=5), G13, "")</f>
        <v>#VALUE!</v>
      </c>
      <c r="G13" s="55" t="e">
        <f>I38</f>
        <v>#VALUE!</v>
      </c>
      <c r="H13" s="60" t="e">
        <f t="shared" ref="H13:H18" si="4">IF(G13&lt;2.1, "Traditional", IF(G13&lt;3.1, "Initial", IF(G13&lt;4.1, "Advanced", IF(G13&lt;=5, "Optimal"))))</f>
        <v>#VALUE!</v>
      </c>
    </row>
    <row r="14" spans="2:16" ht="50.25" customHeight="1" x14ac:dyDescent="0.2">
      <c r="B14" s="59" t="s">
        <v>30</v>
      </c>
      <c r="C14" s="81" t="e">
        <f t="shared" si="0"/>
        <v>#VALUE!</v>
      </c>
      <c r="D14" s="81" t="e">
        <f t="shared" si="1"/>
        <v>#VALUE!</v>
      </c>
      <c r="E14" s="81" t="e">
        <f t="shared" si="2"/>
        <v>#VALUE!</v>
      </c>
      <c r="F14" s="81" t="e">
        <f t="shared" si="3"/>
        <v>#VALUE!</v>
      </c>
      <c r="G14" s="55" t="e">
        <f>I46</f>
        <v>#VALUE!</v>
      </c>
      <c r="H14" s="60" t="e">
        <f t="shared" si="4"/>
        <v>#VALUE!</v>
      </c>
    </row>
    <row r="15" spans="2:16" ht="50.25" customHeight="1" x14ac:dyDescent="0.2">
      <c r="B15" s="61" t="s">
        <v>140</v>
      </c>
      <c r="C15" s="81" t="e">
        <f t="shared" si="0"/>
        <v>#VALUE!</v>
      </c>
      <c r="D15" s="81" t="e">
        <f t="shared" si="1"/>
        <v>#VALUE!</v>
      </c>
      <c r="E15" s="81" t="e">
        <f t="shared" si="2"/>
        <v>#VALUE!</v>
      </c>
      <c r="F15" s="81" t="e">
        <f t="shared" si="3"/>
        <v>#VALUE!</v>
      </c>
      <c r="G15" s="55" t="e">
        <f>I55</f>
        <v>#VALUE!</v>
      </c>
      <c r="H15" s="60" t="e">
        <f t="shared" si="4"/>
        <v>#VALUE!</v>
      </c>
    </row>
    <row r="16" spans="2:16" ht="50.25" customHeight="1" x14ac:dyDescent="0.2">
      <c r="B16" s="59" t="s">
        <v>149</v>
      </c>
      <c r="C16" s="81" t="e">
        <f t="shared" si="0"/>
        <v>#VALUE!</v>
      </c>
      <c r="D16" s="81" t="e">
        <f t="shared" si="1"/>
        <v>#VALUE!</v>
      </c>
      <c r="E16" s="81" t="e">
        <f t="shared" si="2"/>
        <v>#VALUE!</v>
      </c>
      <c r="F16" s="81" t="e">
        <f t="shared" si="3"/>
        <v>#VALUE!</v>
      </c>
      <c r="G16" s="55" t="e">
        <f>I64</f>
        <v>#VALUE!</v>
      </c>
      <c r="H16" s="60" t="e">
        <f t="shared" si="4"/>
        <v>#VALUE!</v>
      </c>
    </row>
    <row r="17" spans="2:16" ht="50.25" customHeight="1" x14ac:dyDescent="0.2">
      <c r="B17" s="62" t="s">
        <v>158</v>
      </c>
      <c r="C17" s="81" t="e">
        <f t="shared" si="0"/>
        <v>#VALUE!</v>
      </c>
      <c r="D17" s="81" t="e">
        <f t="shared" si="1"/>
        <v>#VALUE!</v>
      </c>
      <c r="E17" s="81" t="e">
        <f t="shared" si="2"/>
        <v>#VALUE!</v>
      </c>
      <c r="F17" s="81" t="e">
        <f t="shared" si="3"/>
        <v>#VALUE!</v>
      </c>
      <c r="G17" s="55" t="e">
        <f>I68</f>
        <v>#VALUE!</v>
      </c>
      <c r="H17" s="60" t="e">
        <f t="shared" si="4"/>
        <v>#VALUE!</v>
      </c>
    </row>
    <row r="18" spans="2:16" ht="50.25" customHeight="1" thickBot="1" x14ac:dyDescent="0.25">
      <c r="B18" s="170" t="s">
        <v>176</v>
      </c>
      <c r="C18" s="171"/>
      <c r="D18" s="171"/>
      <c r="E18" s="171"/>
      <c r="F18" s="172"/>
      <c r="G18" s="63" t="e">
        <f>I69</f>
        <v>#VALUE!</v>
      </c>
      <c r="H18" s="64" t="e">
        <f t="shared" si="4"/>
        <v>#VALUE!</v>
      </c>
    </row>
    <row r="19" spans="2:16" ht="40" customHeight="1" thickTop="1" x14ac:dyDescent="0.2"/>
    <row r="20" spans="2:16" ht="40" customHeight="1" thickBot="1" x14ac:dyDescent="0.25"/>
    <row r="21" spans="2:16" ht="40" customHeight="1" thickBot="1" x14ac:dyDescent="0.25">
      <c r="B21" s="164" t="s">
        <v>163</v>
      </c>
      <c r="C21" s="165"/>
      <c r="D21" s="165"/>
      <c r="E21" s="165"/>
      <c r="F21" s="165"/>
      <c r="G21" s="165"/>
      <c r="H21" s="165"/>
      <c r="I21" s="166"/>
    </row>
    <row r="22" spans="2:16" ht="40" customHeight="1" x14ac:dyDescent="0.2">
      <c r="B22" s="50" t="s">
        <v>108</v>
      </c>
      <c r="C22" s="51" t="s">
        <v>109</v>
      </c>
      <c r="D22" s="51" t="s">
        <v>110</v>
      </c>
      <c r="E22" s="51" t="s">
        <v>111</v>
      </c>
      <c r="F22" s="51" t="s">
        <v>112</v>
      </c>
      <c r="G22" s="51" t="s">
        <v>113</v>
      </c>
      <c r="H22" s="51" t="s">
        <v>114</v>
      </c>
      <c r="I22" s="52" t="s">
        <v>115</v>
      </c>
      <c r="P22" s="67"/>
    </row>
    <row r="23" spans="2:16" ht="40" customHeight="1" x14ac:dyDescent="0.2">
      <c r="B23" s="167" t="s">
        <v>116</v>
      </c>
      <c r="C23" s="33" t="s">
        <v>117</v>
      </c>
      <c r="D23" s="34" t="str">
        <f>QUESTIONNAIRE!M8</f>
        <v/>
      </c>
      <c r="E23" s="34" t="str">
        <f>IF(D23="1", D23, "0")</f>
        <v>0</v>
      </c>
      <c r="F23" s="34" t="str">
        <f>IF(D23="2", D23, "0")</f>
        <v>0</v>
      </c>
      <c r="G23" s="34" t="str">
        <f>IF(D23="3", D23, "0")</f>
        <v>0</v>
      </c>
      <c r="H23" s="34" t="str">
        <f>IF(D23="4", D23, "0")</f>
        <v>0</v>
      </c>
      <c r="I23" s="35"/>
    </row>
    <row r="24" spans="2:16" ht="40" customHeight="1" x14ac:dyDescent="0.2">
      <c r="B24" s="168"/>
      <c r="C24" s="33" t="s">
        <v>118</v>
      </c>
      <c r="D24" s="34" t="str">
        <f>QUESTIONNAIRE!M12</f>
        <v/>
      </c>
      <c r="E24" s="34" t="str">
        <f t="shared" ref="E24:E29" si="5">IF(D24="1", D24, "0")</f>
        <v>0</v>
      </c>
      <c r="F24" s="34" t="str">
        <f t="shared" ref="F24:F29" si="6">IF(D24="2", D24, "0")</f>
        <v>0</v>
      </c>
      <c r="G24" s="34" t="str">
        <f t="shared" ref="G24:G29" si="7">IF(D24="3", D24, "0")</f>
        <v>0</v>
      </c>
      <c r="H24" s="34" t="str">
        <f t="shared" ref="H24:H29" si="8">IF(D24="4", D24, "0")</f>
        <v>0</v>
      </c>
      <c r="I24" s="36"/>
    </row>
    <row r="25" spans="2:16" ht="40" customHeight="1" x14ac:dyDescent="0.2">
      <c r="B25" s="168"/>
      <c r="C25" s="33" t="s">
        <v>119</v>
      </c>
      <c r="D25" s="34" t="str">
        <f>QUESTIONNAIRE!M16</f>
        <v/>
      </c>
      <c r="E25" s="34" t="str">
        <f t="shared" si="5"/>
        <v>0</v>
      </c>
      <c r="F25" s="34" t="str">
        <f t="shared" si="6"/>
        <v>0</v>
      </c>
      <c r="G25" s="34" t="str">
        <f t="shared" si="7"/>
        <v>0</v>
      </c>
      <c r="H25" s="34" t="str">
        <f t="shared" si="8"/>
        <v>0</v>
      </c>
      <c r="I25" s="36"/>
    </row>
    <row r="26" spans="2:16" ht="40" customHeight="1" x14ac:dyDescent="0.2">
      <c r="B26" s="168"/>
      <c r="C26" s="33" t="s">
        <v>120</v>
      </c>
      <c r="D26" s="34" t="str">
        <f>QUESTIONNAIRE!M20</f>
        <v/>
      </c>
      <c r="E26" s="34" t="str">
        <f t="shared" si="5"/>
        <v>0</v>
      </c>
      <c r="F26" s="34" t="str">
        <f t="shared" si="6"/>
        <v>0</v>
      </c>
      <c r="G26" s="34" t="str">
        <f t="shared" si="7"/>
        <v>0</v>
      </c>
      <c r="H26" s="34" t="str">
        <f t="shared" si="8"/>
        <v>0</v>
      </c>
      <c r="I26" s="36"/>
    </row>
    <row r="27" spans="2:16" ht="40" customHeight="1" x14ac:dyDescent="0.2">
      <c r="B27" s="168"/>
      <c r="C27" s="33" t="s">
        <v>121</v>
      </c>
      <c r="D27" s="34" t="str">
        <f>QUESTIONNAIRE!M24</f>
        <v/>
      </c>
      <c r="E27" s="34" t="str">
        <f t="shared" si="5"/>
        <v>0</v>
      </c>
      <c r="F27" s="34" t="str">
        <f t="shared" si="6"/>
        <v>0</v>
      </c>
      <c r="G27" s="34" t="str">
        <f t="shared" si="7"/>
        <v>0</v>
      </c>
      <c r="H27" s="34" t="str">
        <f t="shared" si="8"/>
        <v>0</v>
      </c>
      <c r="I27" s="36"/>
    </row>
    <row r="28" spans="2:16" ht="40" customHeight="1" x14ac:dyDescent="0.2">
      <c r="B28" s="168"/>
      <c r="C28" s="33" t="s">
        <v>122</v>
      </c>
      <c r="D28" s="34" t="str">
        <f>QUESTIONNAIRE!M28</f>
        <v/>
      </c>
      <c r="E28" s="34" t="str">
        <f t="shared" si="5"/>
        <v>0</v>
      </c>
      <c r="F28" s="34" t="str">
        <f t="shared" si="6"/>
        <v>0</v>
      </c>
      <c r="G28" s="34" t="str">
        <f t="shared" si="7"/>
        <v>0</v>
      </c>
      <c r="H28" s="34" t="str">
        <f t="shared" si="8"/>
        <v>0</v>
      </c>
      <c r="I28" s="36"/>
    </row>
    <row r="29" spans="2:16" ht="40" customHeight="1" x14ac:dyDescent="0.2">
      <c r="B29" s="168"/>
      <c r="C29" s="33" t="s">
        <v>123</v>
      </c>
      <c r="D29" s="34" t="str">
        <f>QUESTIONNAIRE!M32</f>
        <v/>
      </c>
      <c r="E29" s="34" t="str">
        <f t="shared" si="5"/>
        <v>0</v>
      </c>
      <c r="F29" s="34" t="str">
        <f t="shared" si="6"/>
        <v>0</v>
      </c>
      <c r="G29" s="34" t="str">
        <f t="shared" si="7"/>
        <v>0</v>
      </c>
      <c r="H29" s="34" t="str">
        <f t="shared" si="8"/>
        <v>0</v>
      </c>
      <c r="I29" s="37"/>
    </row>
    <row r="30" spans="2:16" ht="40" customHeight="1" x14ac:dyDescent="0.2">
      <c r="B30" s="169"/>
      <c r="C30" s="38" t="s">
        <v>124</v>
      </c>
      <c r="D30" s="79" t="e">
        <f>D23+D24+D25+D26+D27+D28+D29</f>
        <v>#VALUE!</v>
      </c>
      <c r="E30" s="53">
        <f>E23+E24+E25+E26+E27+E28+E29</f>
        <v>0</v>
      </c>
      <c r="F30" s="53">
        <f t="shared" ref="F30:H30" si="9">F23+F24+F25+F26+F27+F28+F29</f>
        <v>0</v>
      </c>
      <c r="G30" s="53">
        <f t="shared" si="9"/>
        <v>0</v>
      </c>
      <c r="H30" s="53">
        <f t="shared" si="9"/>
        <v>0</v>
      </c>
      <c r="I30" s="78" t="e">
        <f>(D30*5)/28</f>
        <v>#VALUE!</v>
      </c>
    </row>
    <row r="31" spans="2:16" ht="40" customHeight="1" x14ac:dyDescent="0.2">
      <c r="B31" s="167" t="s">
        <v>29</v>
      </c>
      <c r="C31" s="33" t="s">
        <v>125</v>
      </c>
      <c r="D31" s="39" t="str">
        <f>QUESTIONNAIRE!M38</f>
        <v/>
      </c>
      <c r="E31" s="39" t="str">
        <f>IF(D31="1", D31, "0")</f>
        <v>0</v>
      </c>
      <c r="F31" s="39" t="str">
        <f>IF(D31="2", D31, "0")</f>
        <v>0</v>
      </c>
      <c r="G31" s="39" t="str">
        <f>IF(D31="3", D31, "0")</f>
        <v>0</v>
      </c>
      <c r="H31" s="39" t="str">
        <f>IF(G31="4", G31, "0")</f>
        <v>0</v>
      </c>
      <c r="I31" s="40"/>
    </row>
    <row r="32" spans="2:16" ht="40" customHeight="1" x14ac:dyDescent="0.2">
      <c r="B32" s="168"/>
      <c r="C32" s="33" t="s">
        <v>126</v>
      </c>
      <c r="D32" s="39" t="str">
        <f>QUESTIONNAIRE!M42</f>
        <v/>
      </c>
      <c r="E32" s="39" t="str">
        <f t="shared" ref="E32:E37" si="10">IF(D32="1", D32, "0")</f>
        <v>0</v>
      </c>
      <c r="F32" s="39" t="str">
        <f t="shared" ref="F32:F37" si="11">IF(D32="2", D32, "0")</f>
        <v>0</v>
      </c>
      <c r="G32" s="39" t="str">
        <f t="shared" ref="G32:G37" si="12">IF(D32="3", D32, "0")</f>
        <v>0</v>
      </c>
      <c r="H32" s="39" t="str">
        <f t="shared" ref="H32:H37" si="13">IF(G32="4", G32, "0")</f>
        <v>0</v>
      </c>
      <c r="I32" s="41"/>
    </row>
    <row r="33" spans="2:9" ht="40" customHeight="1" x14ac:dyDescent="0.2">
      <c r="B33" s="168"/>
      <c r="C33" s="33" t="s">
        <v>127</v>
      </c>
      <c r="D33" s="39" t="str">
        <f>QUESTIONNAIRE!M46</f>
        <v/>
      </c>
      <c r="E33" s="39" t="str">
        <f t="shared" si="10"/>
        <v>0</v>
      </c>
      <c r="F33" s="39" t="str">
        <f t="shared" si="11"/>
        <v>0</v>
      </c>
      <c r="G33" s="39" t="str">
        <f t="shared" si="12"/>
        <v>0</v>
      </c>
      <c r="H33" s="39" t="str">
        <f t="shared" si="13"/>
        <v>0</v>
      </c>
      <c r="I33" s="41"/>
    </row>
    <row r="34" spans="2:9" ht="40" customHeight="1" x14ac:dyDescent="0.2">
      <c r="B34" s="168"/>
      <c r="C34" s="33" t="s">
        <v>128</v>
      </c>
      <c r="D34" s="39" t="str">
        <f>QUESTIONNAIRE!M50</f>
        <v/>
      </c>
      <c r="E34" s="39" t="str">
        <f t="shared" si="10"/>
        <v>0</v>
      </c>
      <c r="F34" s="39" t="str">
        <f t="shared" si="11"/>
        <v>0</v>
      </c>
      <c r="G34" s="39" t="str">
        <f t="shared" si="12"/>
        <v>0</v>
      </c>
      <c r="H34" s="39" t="str">
        <f t="shared" si="13"/>
        <v>0</v>
      </c>
      <c r="I34" s="41"/>
    </row>
    <row r="35" spans="2:9" ht="40" customHeight="1" x14ac:dyDescent="0.2">
      <c r="B35" s="168"/>
      <c r="C35" s="33" t="s">
        <v>129</v>
      </c>
      <c r="D35" s="39" t="str">
        <f>QUESTIONNAIRE!M54</f>
        <v/>
      </c>
      <c r="E35" s="39" t="str">
        <f t="shared" si="10"/>
        <v>0</v>
      </c>
      <c r="F35" s="39" t="str">
        <f t="shared" si="11"/>
        <v>0</v>
      </c>
      <c r="G35" s="39" t="str">
        <f t="shared" si="12"/>
        <v>0</v>
      </c>
      <c r="H35" s="39" t="str">
        <f t="shared" si="13"/>
        <v>0</v>
      </c>
      <c r="I35" s="41"/>
    </row>
    <row r="36" spans="2:9" ht="40" customHeight="1" x14ac:dyDescent="0.2">
      <c r="B36" s="168"/>
      <c r="C36" s="33" t="s">
        <v>130</v>
      </c>
      <c r="D36" s="39" t="str">
        <f>QUESTIONNAIRE!M58</f>
        <v/>
      </c>
      <c r="E36" s="39" t="str">
        <f t="shared" si="10"/>
        <v>0</v>
      </c>
      <c r="F36" s="39" t="str">
        <f t="shared" si="11"/>
        <v>0</v>
      </c>
      <c r="G36" s="39" t="str">
        <f t="shared" si="12"/>
        <v>0</v>
      </c>
      <c r="H36" s="39" t="str">
        <f t="shared" si="13"/>
        <v>0</v>
      </c>
      <c r="I36" s="41"/>
    </row>
    <row r="37" spans="2:9" ht="40" customHeight="1" x14ac:dyDescent="0.2">
      <c r="B37" s="168"/>
      <c r="C37" s="33" t="s">
        <v>131</v>
      </c>
      <c r="D37" s="39" t="str">
        <f>QUESTIONNAIRE!M62</f>
        <v/>
      </c>
      <c r="E37" s="39" t="str">
        <f t="shared" si="10"/>
        <v>0</v>
      </c>
      <c r="F37" s="39" t="str">
        <f t="shared" si="11"/>
        <v>0</v>
      </c>
      <c r="G37" s="39" t="str">
        <f t="shared" si="12"/>
        <v>0</v>
      </c>
      <c r="H37" s="39" t="str">
        <f t="shared" si="13"/>
        <v>0</v>
      </c>
      <c r="I37" s="42"/>
    </row>
    <row r="38" spans="2:9" ht="40" customHeight="1" x14ac:dyDescent="0.2">
      <c r="B38" s="169"/>
      <c r="C38" s="38" t="s">
        <v>132</v>
      </c>
      <c r="D38" s="79" t="e">
        <f>D31+D32+D33+D34+D35+D36+D37</f>
        <v>#VALUE!</v>
      </c>
      <c r="E38" s="53">
        <f t="shared" ref="E38:H38" si="14">E31+E32+E33+E34+E35+E36+E37</f>
        <v>0</v>
      </c>
      <c r="F38" s="53">
        <f t="shared" si="14"/>
        <v>0</v>
      </c>
      <c r="G38" s="53">
        <f t="shared" si="14"/>
        <v>0</v>
      </c>
      <c r="H38" s="53">
        <f t="shared" si="14"/>
        <v>0</v>
      </c>
      <c r="I38" s="78" t="e">
        <f>(D38*5)/28</f>
        <v>#VALUE!</v>
      </c>
    </row>
    <row r="39" spans="2:9" ht="40" customHeight="1" x14ac:dyDescent="0.2">
      <c r="B39" s="167" t="s">
        <v>30</v>
      </c>
      <c r="C39" s="33" t="s">
        <v>133</v>
      </c>
      <c r="D39" s="34" t="str">
        <f>QUESTIONNAIRE!M68</f>
        <v/>
      </c>
      <c r="E39" s="33" t="str">
        <f>IF(D39="1", D39, "0")</f>
        <v>0</v>
      </c>
      <c r="F39" s="33" t="str">
        <f>IF(D39="2", D39, "0")</f>
        <v>0</v>
      </c>
      <c r="G39" s="33" t="str">
        <f>IF(D39="3", D39, "0")</f>
        <v>0</v>
      </c>
      <c r="H39" s="33" t="str">
        <f>IF(D39="4", D39, "0")</f>
        <v>0</v>
      </c>
      <c r="I39" s="40"/>
    </row>
    <row r="40" spans="2:9" ht="40" customHeight="1" x14ac:dyDescent="0.2">
      <c r="B40" s="168"/>
      <c r="C40" s="33" t="s">
        <v>134</v>
      </c>
      <c r="D40" s="34" t="str">
        <f>QUESTIONNAIRE!M72</f>
        <v/>
      </c>
      <c r="E40" s="33" t="str">
        <f t="shared" ref="E40:E45" si="15">IF(D40="1", D40, "0")</f>
        <v>0</v>
      </c>
      <c r="F40" s="33" t="str">
        <f t="shared" ref="F40:F45" si="16">IF(D40="2", D40, "0")</f>
        <v>0</v>
      </c>
      <c r="G40" s="33" t="str">
        <f t="shared" ref="G40:G45" si="17">IF(D40="3", D40, "0")</f>
        <v>0</v>
      </c>
      <c r="H40" s="33" t="str">
        <f t="shared" ref="H40:H45" si="18">IF(D40="4", D40, "0")</f>
        <v>0</v>
      </c>
      <c r="I40" s="41"/>
    </row>
    <row r="41" spans="2:9" ht="40" customHeight="1" x14ac:dyDescent="0.2">
      <c r="B41" s="168"/>
      <c r="C41" s="33" t="s">
        <v>135</v>
      </c>
      <c r="D41" s="34" t="str">
        <f>QUESTIONNAIRE!M76</f>
        <v/>
      </c>
      <c r="E41" s="33" t="str">
        <f t="shared" si="15"/>
        <v>0</v>
      </c>
      <c r="F41" s="33" t="str">
        <f t="shared" si="16"/>
        <v>0</v>
      </c>
      <c r="G41" s="33" t="str">
        <f t="shared" si="17"/>
        <v>0</v>
      </c>
      <c r="H41" s="33" t="str">
        <f t="shared" si="18"/>
        <v>0</v>
      </c>
      <c r="I41" s="41"/>
    </row>
    <row r="42" spans="2:9" ht="40" customHeight="1" x14ac:dyDescent="0.2">
      <c r="B42" s="168"/>
      <c r="C42" s="33" t="s">
        <v>136</v>
      </c>
      <c r="D42" s="34" t="str">
        <f>QUESTIONNAIRE!M80</f>
        <v/>
      </c>
      <c r="E42" s="33" t="str">
        <f t="shared" si="15"/>
        <v>0</v>
      </c>
      <c r="F42" s="33" t="str">
        <f t="shared" si="16"/>
        <v>0</v>
      </c>
      <c r="G42" s="33" t="str">
        <f t="shared" si="17"/>
        <v>0</v>
      </c>
      <c r="H42" s="33" t="str">
        <f t="shared" si="18"/>
        <v>0</v>
      </c>
      <c r="I42" s="41"/>
    </row>
    <row r="43" spans="2:9" ht="40" customHeight="1" x14ac:dyDescent="0.2">
      <c r="B43" s="168"/>
      <c r="C43" s="33" t="s">
        <v>137</v>
      </c>
      <c r="D43" s="34" t="str">
        <f>QUESTIONNAIRE!M84</f>
        <v/>
      </c>
      <c r="E43" s="33" t="str">
        <f t="shared" si="15"/>
        <v>0</v>
      </c>
      <c r="F43" s="33" t="str">
        <f t="shared" si="16"/>
        <v>0</v>
      </c>
      <c r="G43" s="33" t="str">
        <f t="shared" si="17"/>
        <v>0</v>
      </c>
      <c r="H43" s="33" t="str">
        <f t="shared" si="18"/>
        <v>0</v>
      </c>
      <c r="I43" s="41"/>
    </row>
    <row r="44" spans="2:9" ht="40" customHeight="1" x14ac:dyDescent="0.2">
      <c r="B44" s="168"/>
      <c r="C44" s="33" t="s">
        <v>138</v>
      </c>
      <c r="D44" s="34" t="str">
        <f>QUESTIONNAIRE!M88</f>
        <v/>
      </c>
      <c r="E44" s="33" t="str">
        <f t="shared" si="15"/>
        <v>0</v>
      </c>
      <c r="F44" s="33" t="str">
        <f t="shared" si="16"/>
        <v>0</v>
      </c>
      <c r="G44" s="33" t="str">
        <f t="shared" si="17"/>
        <v>0</v>
      </c>
      <c r="H44" s="33" t="str">
        <f t="shared" si="18"/>
        <v>0</v>
      </c>
      <c r="I44" s="41"/>
    </row>
    <row r="45" spans="2:9" ht="40" customHeight="1" x14ac:dyDescent="0.2">
      <c r="B45" s="168"/>
      <c r="C45" s="33" t="s">
        <v>139</v>
      </c>
      <c r="D45" s="34" t="str">
        <f>QUESTIONNAIRE!M92</f>
        <v/>
      </c>
      <c r="E45" s="33" t="str">
        <f t="shared" si="15"/>
        <v>0</v>
      </c>
      <c r="F45" s="33" t="str">
        <f t="shared" si="16"/>
        <v>0</v>
      </c>
      <c r="G45" s="33" t="str">
        <f t="shared" si="17"/>
        <v>0</v>
      </c>
      <c r="H45" s="33" t="str">
        <f t="shared" si="18"/>
        <v>0</v>
      </c>
      <c r="I45" s="42"/>
    </row>
    <row r="46" spans="2:9" ht="40" customHeight="1" x14ac:dyDescent="0.2">
      <c r="B46" s="169"/>
      <c r="C46" s="38" t="s">
        <v>124</v>
      </c>
      <c r="D46" s="79" t="e">
        <f>D39+D40+D41+D42+D43+D44+D45</f>
        <v>#VALUE!</v>
      </c>
      <c r="E46" s="53">
        <f t="shared" ref="E46:H46" si="19">E39+E40+E41+E42+E43+E44+E45</f>
        <v>0</v>
      </c>
      <c r="F46" s="53">
        <f t="shared" si="19"/>
        <v>0</v>
      </c>
      <c r="G46" s="53">
        <f t="shared" si="19"/>
        <v>0</v>
      </c>
      <c r="H46" s="53">
        <f t="shared" si="19"/>
        <v>0</v>
      </c>
      <c r="I46" s="78" t="e">
        <f>(D46*5)/28</f>
        <v>#VALUE!</v>
      </c>
    </row>
    <row r="47" spans="2:9" ht="40" customHeight="1" x14ac:dyDescent="0.2">
      <c r="B47" s="161" t="s">
        <v>140</v>
      </c>
      <c r="C47" s="33" t="s">
        <v>141</v>
      </c>
      <c r="D47" s="34" t="str">
        <f>QUESTIONNAIRE!M98</f>
        <v/>
      </c>
      <c r="E47" s="33" t="str">
        <f>IF(D47="1", D47, "0")</f>
        <v>0</v>
      </c>
      <c r="F47" s="33" t="str">
        <f>IF(D47="2", D47, "0")</f>
        <v>0</v>
      </c>
      <c r="G47" s="33" t="str">
        <f>IF(D47="3", D47, "0")</f>
        <v>0</v>
      </c>
      <c r="H47" s="33" t="str">
        <f>IF(D47="4", D47, "0")</f>
        <v>0</v>
      </c>
      <c r="I47" s="40"/>
    </row>
    <row r="48" spans="2:9" ht="40" customHeight="1" x14ac:dyDescent="0.2">
      <c r="B48" s="162"/>
      <c r="C48" s="33" t="s">
        <v>142</v>
      </c>
      <c r="D48" s="34" t="str">
        <f>QUESTIONNAIRE!M102</f>
        <v/>
      </c>
      <c r="E48" s="33" t="str">
        <f t="shared" ref="E48:E54" si="20">IF(D48="1", D48, "0")</f>
        <v>0</v>
      </c>
      <c r="F48" s="33" t="str">
        <f t="shared" ref="F48:F54" si="21">IF(D48="2", D48, "0")</f>
        <v>0</v>
      </c>
      <c r="G48" s="33" t="str">
        <f t="shared" ref="G48:G54" si="22">IF(D48="3", D48, "0")</f>
        <v>0</v>
      </c>
      <c r="H48" s="33" t="str">
        <f t="shared" ref="H48:H54" si="23">IF(D48="4", D48, "0")</f>
        <v>0</v>
      </c>
      <c r="I48" s="41"/>
    </row>
    <row r="49" spans="2:9" ht="40" customHeight="1" x14ac:dyDescent="0.2">
      <c r="B49" s="162"/>
      <c r="C49" s="33" t="s">
        <v>143</v>
      </c>
      <c r="D49" s="34" t="str">
        <f>QUESTIONNAIRE!M106</f>
        <v/>
      </c>
      <c r="E49" s="33" t="str">
        <f t="shared" si="20"/>
        <v>0</v>
      </c>
      <c r="F49" s="33" t="str">
        <f t="shared" si="21"/>
        <v>0</v>
      </c>
      <c r="G49" s="33" t="str">
        <f t="shared" si="22"/>
        <v>0</v>
      </c>
      <c r="H49" s="33" t="str">
        <f t="shared" si="23"/>
        <v>0</v>
      </c>
      <c r="I49" s="41"/>
    </row>
    <row r="50" spans="2:9" ht="40" customHeight="1" x14ac:dyDescent="0.2">
      <c r="B50" s="162"/>
      <c r="C50" s="33" t="s">
        <v>144</v>
      </c>
      <c r="D50" s="34" t="str">
        <f>QUESTIONNAIRE!M110</f>
        <v/>
      </c>
      <c r="E50" s="33" t="str">
        <f t="shared" si="20"/>
        <v>0</v>
      </c>
      <c r="F50" s="33" t="str">
        <f t="shared" si="21"/>
        <v>0</v>
      </c>
      <c r="G50" s="33" t="str">
        <f t="shared" si="22"/>
        <v>0</v>
      </c>
      <c r="H50" s="33" t="str">
        <f t="shared" si="23"/>
        <v>0</v>
      </c>
      <c r="I50" s="41"/>
    </row>
    <row r="51" spans="2:9" ht="40" customHeight="1" x14ac:dyDescent="0.2">
      <c r="B51" s="162"/>
      <c r="C51" s="33" t="s">
        <v>145</v>
      </c>
      <c r="D51" s="34" t="str">
        <f>QUESTIONNAIRE!M114</f>
        <v/>
      </c>
      <c r="E51" s="33" t="str">
        <f t="shared" si="20"/>
        <v>0</v>
      </c>
      <c r="F51" s="33" t="str">
        <f t="shared" si="21"/>
        <v>0</v>
      </c>
      <c r="G51" s="33" t="str">
        <f t="shared" si="22"/>
        <v>0</v>
      </c>
      <c r="H51" s="33" t="str">
        <f t="shared" si="23"/>
        <v>0</v>
      </c>
      <c r="I51" s="41"/>
    </row>
    <row r="52" spans="2:9" ht="40" customHeight="1" x14ac:dyDescent="0.2">
      <c r="B52" s="162"/>
      <c r="C52" s="33" t="s">
        <v>146</v>
      </c>
      <c r="D52" s="34" t="str">
        <f>QUESTIONNAIRE!M118</f>
        <v/>
      </c>
      <c r="E52" s="33" t="str">
        <f t="shared" si="20"/>
        <v>0</v>
      </c>
      <c r="F52" s="33" t="str">
        <f t="shared" si="21"/>
        <v>0</v>
      </c>
      <c r="G52" s="33" t="str">
        <f t="shared" si="22"/>
        <v>0</v>
      </c>
      <c r="H52" s="33" t="str">
        <f t="shared" si="23"/>
        <v>0</v>
      </c>
      <c r="I52" s="41"/>
    </row>
    <row r="53" spans="2:9" ht="40" customHeight="1" x14ac:dyDescent="0.2">
      <c r="B53" s="162"/>
      <c r="C53" s="33" t="s">
        <v>147</v>
      </c>
      <c r="D53" s="34" t="str">
        <f>QUESTIONNAIRE!M122</f>
        <v/>
      </c>
      <c r="E53" s="33" t="str">
        <f t="shared" si="20"/>
        <v>0</v>
      </c>
      <c r="F53" s="33" t="str">
        <f t="shared" si="21"/>
        <v>0</v>
      </c>
      <c r="G53" s="33" t="str">
        <f t="shared" si="22"/>
        <v>0</v>
      </c>
      <c r="H53" s="33" t="str">
        <f t="shared" si="23"/>
        <v>0</v>
      </c>
      <c r="I53" s="41"/>
    </row>
    <row r="54" spans="2:9" ht="40" customHeight="1" x14ac:dyDescent="0.2">
      <c r="B54" s="162"/>
      <c r="C54" s="33" t="s">
        <v>148</v>
      </c>
      <c r="D54" s="34" t="str">
        <f>QUESTIONNAIRE!M126</f>
        <v/>
      </c>
      <c r="E54" s="33" t="str">
        <f t="shared" si="20"/>
        <v>0</v>
      </c>
      <c r="F54" s="33" t="str">
        <f t="shared" si="21"/>
        <v>0</v>
      </c>
      <c r="G54" s="33" t="str">
        <f t="shared" si="22"/>
        <v>0</v>
      </c>
      <c r="H54" s="33" t="str">
        <f t="shared" si="23"/>
        <v>0</v>
      </c>
      <c r="I54" s="42"/>
    </row>
    <row r="55" spans="2:9" ht="40" customHeight="1" x14ac:dyDescent="0.2">
      <c r="B55" s="163"/>
      <c r="C55" s="38" t="s">
        <v>124</v>
      </c>
      <c r="D55" s="79" t="e">
        <f>D47+D48+D49+D50+D51+D52+D53+D54</f>
        <v>#VALUE!</v>
      </c>
      <c r="E55" s="53">
        <f t="shared" ref="E55:H55" si="24">E47+E48+E49+E50+E51+E52+E53+E54</f>
        <v>0</v>
      </c>
      <c r="F55" s="53">
        <f t="shared" si="24"/>
        <v>0</v>
      </c>
      <c r="G55" s="53">
        <f t="shared" si="24"/>
        <v>0</v>
      </c>
      <c r="H55" s="53">
        <f t="shared" si="24"/>
        <v>0</v>
      </c>
      <c r="I55" s="78" t="e">
        <f>(D55*5)/32</f>
        <v>#VALUE!</v>
      </c>
    </row>
    <row r="56" spans="2:9" ht="40" customHeight="1" x14ac:dyDescent="0.2">
      <c r="B56" s="167" t="s">
        <v>149</v>
      </c>
      <c r="C56" s="33" t="s">
        <v>150</v>
      </c>
      <c r="D56" s="34" t="str">
        <f>QUESTIONNAIRE!M132</f>
        <v/>
      </c>
      <c r="E56" s="33" t="str">
        <f>IF(D56="1", D56, "0")</f>
        <v>0</v>
      </c>
      <c r="F56" s="33" t="str">
        <f>IF(D56="2", D56, "0")</f>
        <v>0</v>
      </c>
      <c r="G56" s="33" t="str">
        <f>IF(D56="3", D56, "0")</f>
        <v>0</v>
      </c>
      <c r="H56" s="33" t="str">
        <f>IF(D56="4", D56, "0")</f>
        <v>0</v>
      </c>
      <c r="I56" s="40"/>
    </row>
    <row r="57" spans="2:9" ht="40" customHeight="1" x14ac:dyDescent="0.2">
      <c r="B57" s="168"/>
      <c r="C57" s="33" t="s">
        <v>151</v>
      </c>
      <c r="D57" s="34" t="str">
        <f>QUESTIONNAIRE!M136</f>
        <v/>
      </c>
      <c r="E57" s="33" t="str">
        <f t="shared" ref="E57:E63" si="25">IF(D57="1", D57, "0")</f>
        <v>0</v>
      </c>
      <c r="F57" s="33" t="str">
        <f t="shared" ref="F57:F63" si="26">IF(D57="2", D57, "0")</f>
        <v>0</v>
      </c>
      <c r="G57" s="33" t="str">
        <f t="shared" ref="G57:G63" si="27">IF(D57="3", D57, "0")</f>
        <v>0</v>
      </c>
      <c r="H57" s="33" t="str">
        <f t="shared" ref="H57:H63" si="28">IF(D57="4", D57, "0")</f>
        <v>0</v>
      </c>
      <c r="I57" s="41"/>
    </row>
    <row r="58" spans="2:9" ht="40" customHeight="1" x14ac:dyDescent="0.2">
      <c r="B58" s="168"/>
      <c r="C58" s="33" t="s">
        <v>152</v>
      </c>
      <c r="D58" s="34" t="str">
        <f>QUESTIONNAIRE!M140</f>
        <v/>
      </c>
      <c r="E58" s="33" t="str">
        <f t="shared" si="25"/>
        <v>0</v>
      </c>
      <c r="F58" s="33" t="str">
        <f t="shared" si="26"/>
        <v>0</v>
      </c>
      <c r="G58" s="33" t="str">
        <f t="shared" si="27"/>
        <v>0</v>
      </c>
      <c r="H58" s="33" t="str">
        <f t="shared" si="28"/>
        <v>0</v>
      </c>
      <c r="I58" s="41"/>
    </row>
    <row r="59" spans="2:9" ht="40" customHeight="1" x14ac:dyDescent="0.2">
      <c r="B59" s="168"/>
      <c r="C59" s="33" t="s">
        <v>153</v>
      </c>
      <c r="D59" s="34" t="str">
        <f>QUESTIONNAIRE!M144</f>
        <v/>
      </c>
      <c r="E59" s="33" t="str">
        <f t="shared" si="25"/>
        <v>0</v>
      </c>
      <c r="F59" s="33" t="str">
        <f t="shared" si="26"/>
        <v>0</v>
      </c>
      <c r="G59" s="33" t="str">
        <f t="shared" si="27"/>
        <v>0</v>
      </c>
      <c r="H59" s="33" t="str">
        <f t="shared" si="28"/>
        <v>0</v>
      </c>
      <c r="I59" s="41"/>
    </row>
    <row r="60" spans="2:9" ht="40" customHeight="1" x14ac:dyDescent="0.2">
      <c r="B60" s="168"/>
      <c r="C60" s="33" t="s">
        <v>154</v>
      </c>
      <c r="D60" s="34" t="str">
        <f>QUESTIONNAIRE!M148</f>
        <v/>
      </c>
      <c r="E60" s="33" t="str">
        <f t="shared" si="25"/>
        <v>0</v>
      </c>
      <c r="F60" s="33" t="str">
        <f t="shared" si="26"/>
        <v>0</v>
      </c>
      <c r="G60" s="33" t="str">
        <f t="shared" si="27"/>
        <v>0</v>
      </c>
      <c r="H60" s="33" t="str">
        <f t="shared" si="28"/>
        <v>0</v>
      </c>
      <c r="I60" s="41"/>
    </row>
    <row r="61" spans="2:9" ht="40" customHeight="1" x14ac:dyDescent="0.2">
      <c r="B61" s="168"/>
      <c r="C61" s="33" t="s">
        <v>155</v>
      </c>
      <c r="D61" s="34" t="str">
        <f>QUESTIONNAIRE!M152</f>
        <v/>
      </c>
      <c r="E61" s="33" t="str">
        <f t="shared" si="25"/>
        <v>0</v>
      </c>
      <c r="F61" s="33" t="str">
        <f t="shared" si="26"/>
        <v>0</v>
      </c>
      <c r="G61" s="33" t="str">
        <f t="shared" si="27"/>
        <v>0</v>
      </c>
      <c r="H61" s="33" t="str">
        <f t="shared" si="28"/>
        <v>0</v>
      </c>
      <c r="I61" s="41"/>
    </row>
    <row r="62" spans="2:9" ht="40" customHeight="1" x14ac:dyDescent="0.2">
      <c r="B62" s="168"/>
      <c r="C62" s="33" t="s">
        <v>156</v>
      </c>
      <c r="D62" s="34" t="str">
        <f>QUESTIONNAIRE!M156</f>
        <v/>
      </c>
      <c r="E62" s="33" t="str">
        <f t="shared" si="25"/>
        <v>0</v>
      </c>
      <c r="F62" s="33" t="str">
        <f t="shared" si="26"/>
        <v>0</v>
      </c>
      <c r="G62" s="33" t="str">
        <f t="shared" si="27"/>
        <v>0</v>
      </c>
      <c r="H62" s="33" t="str">
        <f t="shared" si="28"/>
        <v>0</v>
      </c>
      <c r="I62" s="41"/>
    </row>
    <row r="63" spans="2:9" ht="40" customHeight="1" x14ac:dyDescent="0.2">
      <c r="B63" s="168"/>
      <c r="C63" s="33" t="s">
        <v>157</v>
      </c>
      <c r="D63" s="34" t="str">
        <f>QUESTIONNAIRE!M160</f>
        <v/>
      </c>
      <c r="E63" s="33" t="str">
        <f t="shared" si="25"/>
        <v>0</v>
      </c>
      <c r="F63" s="33" t="str">
        <f t="shared" si="26"/>
        <v>0</v>
      </c>
      <c r="G63" s="33" t="str">
        <f t="shared" si="27"/>
        <v>0</v>
      </c>
      <c r="H63" s="33" t="str">
        <f t="shared" si="28"/>
        <v>0</v>
      </c>
      <c r="I63" s="42"/>
    </row>
    <row r="64" spans="2:9" ht="40" customHeight="1" x14ac:dyDescent="0.2">
      <c r="B64" s="169"/>
      <c r="C64" s="38" t="s">
        <v>124</v>
      </c>
      <c r="D64" s="79" t="e">
        <f>D56+D57+D58+D59+D60+D61+D62+D63</f>
        <v>#VALUE!</v>
      </c>
      <c r="E64" s="53">
        <f t="shared" ref="E64:H64" si="29">E56+E57+E58+E59+E60+E61+E62+E63</f>
        <v>0</v>
      </c>
      <c r="F64" s="53">
        <f t="shared" si="29"/>
        <v>0</v>
      </c>
      <c r="G64" s="53">
        <f t="shared" si="29"/>
        <v>0</v>
      </c>
      <c r="H64" s="53">
        <f t="shared" si="29"/>
        <v>0</v>
      </c>
      <c r="I64" s="78" t="e">
        <f>(D64*5)/32</f>
        <v>#VALUE!</v>
      </c>
    </row>
    <row r="65" spans="2:10" ht="40" customHeight="1" x14ac:dyDescent="0.2">
      <c r="B65" s="161" t="s">
        <v>158</v>
      </c>
      <c r="C65" s="33" t="s">
        <v>159</v>
      </c>
      <c r="D65" s="34" t="str">
        <f>QUESTIONNAIRE!M166</f>
        <v/>
      </c>
      <c r="E65" s="33" t="str">
        <f>IF(D65="1", D65, "0")</f>
        <v>0</v>
      </c>
      <c r="F65" s="33" t="str">
        <f>IF(D65="2", D65, "0")</f>
        <v>0</v>
      </c>
      <c r="G65" s="33" t="str">
        <f>IF(D65="3", D65, "0")</f>
        <v>0</v>
      </c>
      <c r="H65" s="33" t="str">
        <f>IF(D65="4", D65, "0")</f>
        <v>0</v>
      </c>
      <c r="I65" s="40"/>
    </row>
    <row r="66" spans="2:10" ht="40" customHeight="1" x14ac:dyDescent="0.2">
      <c r="B66" s="162"/>
      <c r="C66" s="33" t="s">
        <v>160</v>
      </c>
      <c r="D66" s="34" t="str">
        <f>QUESTIONNAIRE!M170</f>
        <v/>
      </c>
      <c r="E66" s="33" t="str">
        <f t="shared" ref="E66:E67" si="30">IF(D66="1", D66, "0")</f>
        <v>0</v>
      </c>
      <c r="F66" s="33" t="str">
        <f t="shared" ref="F66:F67" si="31">IF(D66="2", D66, "0")</f>
        <v>0</v>
      </c>
      <c r="G66" s="33" t="str">
        <f t="shared" ref="G66:G67" si="32">IF(D66="3", D66, "0")</f>
        <v>0</v>
      </c>
      <c r="H66" s="33" t="str">
        <f t="shared" ref="H66:H67" si="33">IF(D66="4", D66, "0")</f>
        <v>0</v>
      </c>
      <c r="I66" s="41"/>
    </row>
    <row r="67" spans="2:10" ht="40" customHeight="1" x14ac:dyDescent="0.2">
      <c r="B67" s="162"/>
      <c r="C67" s="33" t="s">
        <v>161</v>
      </c>
      <c r="D67" s="34" t="str">
        <f>QUESTIONNAIRE!M174</f>
        <v/>
      </c>
      <c r="E67" s="33" t="str">
        <f t="shared" si="30"/>
        <v>0</v>
      </c>
      <c r="F67" s="33" t="str">
        <f t="shared" si="31"/>
        <v>0</v>
      </c>
      <c r="G67" s="33" t="str">
        <f t="shared" si="32"/>
        <v>0</v>
      </c>
      <c r="H67" s="33" t="str">
        <f t="shared" si="33"/>
        <v>0</v>
      </c>
      <c r="I67" s="42"/>
    </row>
    <row r="68" spans="2:10" ht="40" customHeight="1" x14ac:dyDescent="0.2">
      <c r="B68" s="163"/>
      <c r="C68" s="38" t="s">
        <v>132</v>
      </c>
      <c r="D68" s="80" t="e">
        <f>D65+D66+D67</f>
        <v>#VALUE!</v>
      </c>
      <c r="E68" s="53">
        <f t="shared" ref="E68:H68" si="34">E65+E66+E67</f>
        <v>0</v>
      </c>
      <c r="F68" s="53">
        <f t="shared" si="34"/>
        <v>0</v>
      </c>
      <c r="G68" s="53">
        <f t="shared" si="34"/>
        <v>0</v>
      </c>
      <c r="H68" s="53">
        <f t="shared" si="34"/>
        <v>0</v>
      </c>
      <c r="I68" s="78" t="e">
        <f>(D68*5)/12</f>
        <v>#VALUE!</v>
      </c>
    </row>
    <row r="69" spans="2:10" ht="40" customHeight="1" x14ac:dyDescent="0.2">
      <c r="B69" s="43"/>
      <c r="C69" s="54" t="s">
        <v>162</v>
      </c>
      <c r="D69" s="79" t="e">
        <f>D30+D38+D46+D55+D64+D68</f>
        <v>#VALUE!</v>
      </c>
      <c r="E69" s="53">
        <f>E30+E38+E46+E55+E64+E68</f>
        <v>0</v>
      </c>
      <c r="F69" s="53">
        <f>F30+F38+F46+F55+F64+F68</f>
        <v>0</v>
      </c>
      <c r="G69" s="53">
        <f>G30+G38+G46+G55+G64+G68</f>
        <v>0</v>
      </c>
      <c r="H69" s="53">
        <f>H30+H38+H46+H55+H64+H68</f>
        <v>0</v>
      </c>
      <c r="I69" s="78" t="e">
        <f>AVERAGE(I23:I68)</f>
        <v>#VALUE!</v>
      </c>
      <c r="J69" s="68"/>
    </row>
  </sheetData>
  <mergeCells count="19">
    <mergeCell ref="B18:F18"/>
    <mergeCell ref="B2:P2"/>
    <mergeCell ref="B3:P3"/>
    <mergeCell ref="B5:C5"/>
    <mergeCell ref="G5:P5"/>
    <mergeCell ref="B6:C6"/>
    <mergeCell ref="G6:P6"/>
    <mergeCell ref="B7:C8"/>
    <mergeCell ref="G7:P7"/>
    <mergeCell ref="G8:P8"/>
    <mergeCell ref="B9:C9"/>
    <mergeCell ref="G9:P9"/>
    <mergeCell ref="B65:B68"/>
    <mergeCell ref="B21:I21"/>
    <mergeCell ref="B23:B30"/>
    <mergeCell ref="B31:B38"/>
    <mergeCell ref="B39:B46"/>
    <mergeCell ref="B47:B55"/>
    <mergeCell ref="B56:B64"/>
  </mergeCells>
  <conditionalFormatting sqref="B9:C9">
    <cfRule type="containsText" dxfId="7" priority="1" operator="containsText" text="Traditional">
      <formula>NOT(ISERROR(SEARCH("Traditional",B9)))</formula>
    </cfRule>
    <cfRule type="containsText" dxfId="6" priority="2" operator="containsText" text="Initial">
      <formula>NOT(ISERROR(SEARCH("Initial",B9)))</formula>
    </cfRule>
    <cfRule type="containsText" dxfId="5" priority="3" operator="containsText" text="Advanced">
      <formula>NOT(ISERROR(SEARCH("Advanced",B9)))</formula>
    </cfRule>
    <cfRule type="containsText" dxfId="4" priority="4" operator="containsText" text="Optimal">
      <formula>NOT(ISERROR(SEARCH("Optimal",B9)))</formula>
    </cfRule>
  </conditionalFormatting>
  <conditionalFormatting sqref="H12:H18">
    <cfRule type="containsText" dxfId="3" priority="5" operator="containsText" text="Optimal">
      <formula>NOT(ISERROR(SEARCH("Optimal",H12)))</formula>
    </cfRule>
    <cfRule type="containsText" dxfId="2" priority="6" operator="containsText" text="Advanced">
      <formula>NOT(ISERROR(SEARCH("Advanced",H12)))</formula>
    </cfRule>
    <cfRule type="containsText" dxfId="1" priority="7" operator="containsText" text="Traditional">
      <formula>NOT(ISERROR(SEARCH("Traditional",H12)))</formula>
    </cfRule>
    <cfRule type="containsText" dxfId="0" priority="8" operator="containsText" text="Initial">
      <formula>NOT(ISERROR(SEARCH("Initial",H12)))</formula>
    </cfRule>
  </conditionalFormatting>
  <pageMargins left="0.7" right="0.7" top="0.75" bottom="0.75" header="0.3" footer="0.3"/>
  <pageSetup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82053E219EB1349BBDB91E057D886B0" ma:contentTypeVersion="2" ma:contentTypeDescription="Create a new document." ma:contentTypeScope="" ma:versionID="8bad1586eba05f55c648ab1daaece6cf">
  <xsd:schema xmlns:xsd="http://www.w3.org/2001/XMLSchema" xmlns:xs="http://www.w3.org/2001/XMLSchema" xmlns:p="http://schemas.microsoft.com/office/2006/metadata/properties" xmlns:ns2="98b067f6-1e31-4c68-9e6f-b7276593ca63" targetNamespace="http://schemas.microsoft.com/office/2006/metadata/properties" ma:root="true" ma:fieldsID="8aed1a2f06e0d9dbc7d37e73f1003100" ns2:_="">
    <xsd:import namespace="98b067f6-1e31-4c68-9e6f-b7276593ca63"/>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b067f6-1e31-4c68-9e6f-b7276593ca6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54BC906-4089-4905-BC4C-4D49F212683D}">
  <ds:schemaRefs>
    <ds:schemaRef ds:uri="http://schemas.microsoft.com/sharepoint/v3/contenttype/forms"/>
  </ds:schemaRefs>
</ds:datastoreItem>
</file>

<file path=customXml/itemProps2.xml><?xml version="1.0" encoding="utf-8"?>
<ds:datastoreItem xmlns:ds="http://schemas.openxmlformats.org/officeDocument/2006/customXml" ds:itemID="{CA3A5769-3A88-4591-A4B5-96F16E5658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b067f6-1e31-4c68-9e6f-b7276593ca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F5011D-A2AA-4805-8572-621CBE731E61}">
  <ds:schemaRef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98b067f6-1e31-4c68-9e6f-b7276593ca6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OVERVIEW &amp; INSTRUCTIONS</vt:lpstr>
      <vt:lpstr>DEFINITIONS</vt:lpstr>
      <vt:lpstr>QUESTIONNAIRE</vt:lpstr>
      <vt:lpstr>ZTM SCORECARD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Palacio, Martha (OS/OCIO/OIS)</dc:creator>
  <cp:keywords/>
  <dc:description/>
  <cp:lastModifiedBy>Gaelen Steele</cp:lastModifiedBy>
  <cp:revision/>
  <dcterms:created xsi:type="dcterms:W3CDTF">2023-04-25T17:39:42Z</dcterms:created>
  <dcterms:modified xsi:type="dcterms:W3CDTF">2023-08-03T20:09:43Z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0x010100382053E219EB1349BBDB91E057D886B0</vt:lpwstr>
  </property>
</Properties>
</file>