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MU\Research\FRR\FRR-Adaptive-Grasping\Test Gantry\"/>
    </mc:Choice>
  </mc:AlternateContent>
  <xr:revisionPtr revIDLastSave="0" documentId="13_ncr:1_{0370F032-477A-4C25-93A5-94377CFB455A}" xr6:coauthVersionLast="47" xr6:coauthVersionMax="47" xr10:uidLastSave="{00000000-0000-0000-0000-000000000000}"/>
  <bookViews>
    <workbookView xWindow="3900" yWindow="3780" windowWidth="16200" windowHeight="9980" xr2:uid="{F6701E32-F912-40D5-AF66-6C2B6A1746CB}"/>
  </bookViews>
  <sheets>
    <sheet name="EstimatedAcceleration" sheetId="2" r:id="rId1"/>
    <sheet name="Sheet1" sheetId="1" r:id="rId2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7" i="2" l="1"/>
  <c r="D18" i="2"/>
  <c r="D16" i="2"/>
  <c r="M3" i="2"/>
  <c r="M4" i="2"/>
  <c r="M5" i="2"/>
  <c r="M2" i="2"/>
  <c r="L3" i="2"/>
  <c r="L4" i="2"/>
  <c r="L5" i="2"/>
  <c r="L2" i="2"/>
  <c r="N11" i="2"/>
  <c r="N10" i="2"/>
  <c r="N9" i="2"/>
  <c r="J7" i="2"/>
  <c r="N8" i="2"/>
  <c r="I5" i="2"/>
  <c r="J5" i="2"/>
  <c r="K5" i="2"/>
  <c r="C5" i="2"/>
  <c r="I4" i="2"/>
  <c r="J4" i="2"/>
  <c r="K4" i="2"/>
  <c r="C4" i="2"/>
  <c r="I3" i="2"/>
  <c r="J3" i="2"/>
  <c r="K3" i="2"/>
  <c r="K2" i="2"/>
  <c r="J2" i="2"/>
  <c r="C3" i="2"/>
  <c r="I2" i="2"/>
  <c r="C2" i="2"/>
  <c r="B14" i="1"/>
  <c r="B13" i="1"/>
  <c r="C6" i="1"/>
  <c r="B2" i="1"/>
  <c r="B1" i="1"/>
</calcChain>
</file>

<file path=xl/sharedStrings.xml><?xml version="1.0" encoding="utf-8"?>
<sst xmlns="http://schemas.openxmlformats.org/spreadsheetml/2006/main" count="26" uniqueCount="22">
  <si>
    <t>speed</t>
  </si>
  <si>
    <t>average time</t>
  </si>
  <si>
    <t>Distance</t>
  </si>
  <si>
    <t>Time 1</t>
  </si>
  <si>
    <t>Time 2</t>
  </si>
  <si>
    <t>Time 3</t>
  </si>
  <si>
    <t>Average</t>
  </si>
  <si>
    <t>Axis</t>
  </si>
  <si>
    <t>x</t>
  </si>
  <si>
    <t>Nominal Speed (mm/s)</t>
  </si>
  <si>
    <t>Time 4</t>
  </si>
  <si>
    <t>FeedRate (mm/min)</t>
  </si>
  <si>
    <t>Estimated Acceleration (mm/s^2)</t>
  </si>
  <si>
    <t>Acceleration Time (for a single acceleration/deceleration)</t>
  </si>
  <si>
    <t>Effective Velocity</t>
  </si>
  <si>
    <t>% of nominal speed</t>
  </si>
  <si>
    <t>mapping</t>
  </si>
  <si>
    <t>X</t>
  </si>
  <si>
    <t>Y</t>
  </si>
  <si>
    <t>Z</t>
  </si>
  <si>
    <t>distance</t>
  </si>
  <si>
    <t>steps/mm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</si>
</sst>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082335-E7B9-4F27-B4F7-45C60E25464E}">
  <dimension ref="A1:N18"/>
  <sheetViews>
    <sheetView tabSelected="1" workbookViewId="0">
      <selection activeCell="D16" sqref="D16:D18"/>
    </sheetView>
  </sheetViews>
  <sheetFormatPr defaultRowHeight="14.35" x14ac:dyDescent="0.5"/>
  <cols>
    <col min="1" max="1" width="7.52734375" bestFit="1" customWidth="1"/>
    <col min="2" max="2" width="7.52734375" customWidth="1"/>
    <col min="3" max="3" width="12.5859375" bestFit="1" customWidth="1"/>
    <col min="4" max="4" width="12.5859375" customWidth="1"/>
    <col min="10" max="10" width="27.29296875" bestFit="1" customWidth="1"/>
  </cols>
  <sheetData>
    <row r="1" spans="1:14" x14ac:dyDescent="0.5">
      <c r="A1" t="s">
        <v>2</v>
      </c>
      <c r="B1" t="s">
        <v>11</v>
      </c>
      <c r="C1" t="s">
        <v>9</v>
      </c>
      <c r="D1" t="s">
        <v>7</v>
      </c>
      <c r="E1" t="s">
        <v>3</v>
      </c>
      <c r="F1" t="s">
        <v>4</v>
      </c>
      <c r="G1" t="s">
        <v>5</v>
      </c>
      <c r="H1" t="s">
        <v>10</v>
      </c>
      <c r="I1" t="s">
        <v>6</v>
      </c>
      <c r="J1" t="s">
        <v>12</v>
      </c>
      <c r="K1" t="s">
        <v>13</v>
      </c>
      <c r="L1" t="s">
        <v>14</v>
      </c>
      <c r="M1" t="s">
        <v>15</v>
      </c>
    </row>
    <row r="2" spans="1:14" x14ac:dyDescent="0.5">
      <c r="A2">
        <v>300</v>
      </c>
      <c r="B2">
        <v>15000</v>
      </c>
      <c r="C2">
        <f>B2/60</f>
        <v>250</v>
      </c>
      <c r="D2" t="s">
        <v>8</v>
      </c>
      <c r="E2">
        <v>1.37</v>
      </c>
      <c r="F2">
        <v>1.42</v>
      </c>
      <c r="G2">
        <v>1.45</v>
      </c>
      <c r="H2">
        <v>1.61</v>
      </c>
      <c r="I2">
        <f>AVERAGE(E2:H2)</f>
        <v>1.4625000000000001</v>
      </c>
      <c r="J2">
        <f>(C2^2)/(I2*C2 - A2)</f>
        <v>952.38095238095161</v>
      </c>
      <c r="K2">
        <f>C2/J2</f>
        <v>0.26250000000000023</v>
      </c>
      <c r="L2">
        <f>A2/I2</f>
        <v>205.12820512820511</v>
      </c>
      <c r="M2">
        <f>L2*100/C2</f>
        <v>82.051282051282044</v>
      </c>
    </row>
    <row r="3" spans="1:14" x14ac:dyDescent="0.5">
      <c r="A3">
        <v>400</v>
      </c>
      <c r="B3">
        <v>15000</v>
      </c>
      <c r="C3">
        <f>B3/60</f>
        <v>250</v>
      </c>
      <c r="D3" t="s">
        <v>8</v>
      </c>
      <c r="E3">
        <v>1.95</v>
      </c>
      <c r="F3">
        <v>1.91</v>
      </c>
      <c r="G3">
        <v>1.78</v>
      </c>
      <c r="H3">
        <v>2</v>
      </c>
      <c r="I3">
        <f>AVERAGE(E3:H3)</f>
        <v>1.91</v>
      </c>
      <c r="J3">
        <f>(C3^2)/(I3*C3 - A3)</f>
        <v>806.45161290322585</v>
      </c>
      <c r="K3">
        <f>C3/J3</f>
        <v>0.31</v>
      </c>
      <c r="L3">
        <f t="shared" ref="L3:L5" si="0">A3/I3</f>
        <v>209.42408376963351</v>
      </c>
      <c r="M3">
        <f t="shared" ref="M3:M5" si="1">L3*100/C3</f>
        <v>83.769633507853399</v>
      </c>
    </row>
    <row r="4" spans="1:14" x14ac:dyDescent="0.5">
      <c r="A4">
        <v>100</v>
      </c>
      <c r="B4">
        <v>15000</v>
      </c>
      <c r="C4">
        <f>B4/60</f>
        <v>250</v>
      </c>
      <c r="D4" t="s">
        <v>8</v>
      </c>
      <c r="E4">
        <v>0.75</v>
      </c>
      <c r="F4">
        <v>0.7</v>
      </c>
      <c r="G4">
        <v>0.61</v>
      </c>
      <c r="H4">
        <v>0.75</v>
      </c>
      <c r="I4">
        <f>AVERAGE(E4:H4)</f>
        <v>0.70250000000000001</v>
      </c>
      <c r="J4">
        <f>(C4^2)/(I4*C4 - A4)</f>
        <v>826.44628099173553</v>
      </c>
      <c r="K4">
        <f>C4/J4</f>
        <v>0.30249999999999999</v>
      </c>
      <c r="L4">
        <f t="shared" si="0"/>
        <v>142.34875444839858</v>
      </c>
      <c r="M4">
        <f t="shared" si="1"/>
        <v>56.939501779359432</v>
      </c>
    </row>
    <row r="5" spans="1:14" x14ac:dyDescent="0.5">
      <c r="A5">
        <v>200</v>
      </c>
      <c r="B5">
        <v>15000</v>
      </c>
      <c r="C5">
        <f>B5/60</f>
        <v>250</v>
      </c>
      <c r="D5" t="s">
        <v>8</v>
      </c>
      <c r="E5">
        <v>1.1299999999999999</v>
      </c>
      <c r="F5">
        <v>1.1499999999999999</v>
      </c>
      <c r="G5">
        <v>1.24</v>
      </c>
      <c r="H5">
        <v>1.06</v>
      </c>
      <c r="I5">
        <f>AVERAGE(E5:H5)</f>
        <v>1.145</v>
      </c>
      <c r="J5">
        <f>(C5^2)/(I5*C5 - A5)</f>
        <v>724.63768115942025</v>
      </c>
      <c r="K5">
        <f>C5/J5</f>
        <v>0.34500000000000003</v>
      </c>
      <c r="L5">
        <f t="shared" si="0"/>
        <v>174.67248908296943</v>
      </c>
      <c r="M5">
        <f t="shared" si="1"/>
        <v>69.86899563318778</v>
      </c>
    </row>
    <row r="7" spans="1:14" x14ac:dyDescent="0.5">
      <c r="J7">
        <f>AVERAGE(J2:J5)</f>
        <v>827.4791318588334</v>
      </c>
    </row>
    <row r="8" spans="1:14" x14ac:dyDescent="0.5">
      <c r="N8">
        <f>(C3^2+J3*A3)/(J3*C3)</f>
        <v>1.9100000000000001</v>
      </c>
    </row>
    <row r="9" spans="1:14" x14ac:dyDescent="0.5">
      <c r="N9">
        <f>(150^2 + 827.48*400)/(827.48*150)</f>
        <v>2.8479399300688031</v>
      </c>
    </row>
    <row r="10" spans="1:14" x14ac:dyDescent="0.5">
      <c r="N10">
        <f>N9*2</f>
        <v>5.6958798601376062</v>
      </c>
    </row>
    <row r="11" spans="1:14" x14ac:dyDescent="0.5">
      <c r="N11">
        <f>400*2*PI()/150</f>
        <v>16.755160819145566</v>
      </c>
    </row>
    <row r="15" spans="1:14" x14ac:dyDescent="0.5">
      <c r="B15" t="s">
        <v>16</v>
      </c>
      <c r="C15" t="s">
        <v>20</v>
      </c>
      <c r="D15" t="s">
        <v>21</v>
      </c>
    </row>
    <row r="16" spans="1:14" x14ac:dyDescent="0.5">
      <c r="A16" t="s">
        <v>17</v>
      </c>
      <c r="B16">
        <v>1600</v>
      </c>
      <c r="C16">
        <v>20</v>
      </c>
      <c r="D16">
        <f>B16/C16</f>
        <v>80</v>
      </c>
    </row>
    <row r="17" spans="1:4" x14ac:dyDescent="0.5">
      <c r="A17" t="s">
        <v>18</v>
      </c>
      <c r="B17">
        <v>1600</v>
      </c>
      <c r="C17">
        <v>20</v>
      </c>
      <c r="D17">
        <f t="shared" ref="D17:D18" si="2">B17/C17</f>
        <v>80</v>
      </c>
    </row>
    <row r="18" spans="1:4" x14ac:dyDescent="0.5">
      <c r="A18" t="s">
        <v>19</v>
      </c>
      <c r="B18">
        <v>80000</v>
      </c>
      <c r="C18">
        <v>200</v>
      </c>
      <c r="D18">
        <f t="shared" si="2"/>
        <v>400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DF5D12-DA3B-46CC-A769-62ABD8C24712}">
  <dimension ref="A1:C14"/>
  <sheetViews>
    <sheetView workbookViewId="0">
      <selection activeCell="B15" sqref="B15"/>
    </sheetView>
  </sheetViews>
  <sheetFormatPr defaultRowHeight="14.35" x14ac:dyDescent="0.5"/>
  <sheetData>
    <row r="1" spans="1:3" x14ac:dyDescent="0.5">
      <c r="A1" t="s">
        <v>1</v>
      </c>
      <c r="B1">
        <f>(8.05+8.24+8.17+7.68+8.21)/5</f>
        <v>8.07</v>
      </c>
    </row>
    <row r="2" spans="1:3" x14ac:dyDescent="0.5">
      <c r="A2" t="s">
        <v>0</v>
      </c>
      <c r="B2">
        <f>200/8.07</f>
        <v>24.783147459727385</v>
      </c>
    </row>
    <row r="5" spans="1:3" x14ac:dyDescent="0.5">
      <c r="A5">
        <v>350</v>
      </c>
      <c r="B5">
        <v>14.27</v>
      </c>
    </row>
    <row r="6" spans="1:3" x14ac:dyDescent="0.5">
      <c r="C6">
        <f>A5/B5</f>
        <v>24.526979677645411</v>
      </c>
    </row>
    <row r="9" spans="1:3" x14ac:dyDescent="0.5">
      <c r="A9">
        <v>25</v>
      </c>
      <c r="B9">
        <v>1.22</v>
      </c>
      <c r="C9">
        <v>2</v>
      </c>
    </row>
    <row r="10" spans="1:3" x14ac:dyDescent="0.5">
      <c r="B10">
        <v>1.19</v>
      </c>
    </row>
    <row r="11" spans="1:3" x14ac:dyDescent="0.5">
      <c r="B11">
        <v>1.27</v>
      </c>
    </row>
    <row r="12" spans="1:3" x14ac:dyDescent="0.5">
      <c r="B12">
        <v>1.1499999999999999</v>
      </c>
    </row>
    <row r="13" spans="1:3" x14ac:dyDescent="0.5">
      <c r="B13">
        <f>AVERAGE(B9:B12)</f>
        <v>1.2075</v>
      </c>
    </row>
    <row r="14" spans="1:3" x14ac:dyDescent="0.5">
      <c r="A14" t="s">
        <v>0</v>
      </c>
      <c r="B14">
        <f>A9/B13</f>
        <v>20.703933747412009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EstimatedAcceleration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Ravesh Sukhnandan</dc:creator>
  <cp:lastModifiedBy>Ravesh Sukhnandan</cp:lastModifiedBy>
  <dcterms:created xsi:type="dcterms:W3CDTF">2022-09-03T13:24:23Z</dcterms:created>
  <dcterms:modified xsi:type="dcterms:W3CDTF">2022-09-06T23:47:25Z</dcterms:modified>
</cp:coreProperties>
</file>