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12\test\"/>
    </mc:Choice>
  </mc:AlternateContent>
  <bookViews>
    <workbookView xWindow="0" yWindow="0" windowWidth="19170" windowHeight="7560"/>
  </bookViews>
  <sheets>
    <sheet name="Instructions" sheetId="2" r:id="rId1"/>
    <sheet name="Curve" sheetId="1" r:id="rId2"/>
  </sheets>
  <definedNames>
    <definedName name="Valuation">Curve!$C$2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P8" i="1"/>
  <c r="Q7" i="1"/>
  <c r="P7" i="1"/>
  <c r="Q6" i="1"/>
  <c r="P6" i="1"/>
  <c r="R6" i="1"/>
  <c r="L32" i="1"/>
  <c r="M32" i="1" s="1"/>
  <c r="L37" i="1"/>
  <c r="L33" i="1"/>
  <c r="M33" i="1" s="1"/>
  <c r="L29" i="1"/>
  <c r="M29" i="1" s="1"/>
  <c r="L40" i="1"/>
  <c r="M40" i="1" s="1"/>
  <c r="L38" i="1"/>
  <c r="M38" i="1" s="1"/>
  <c r="L36" i="1"/>
  <c r="M36" i="1" s="1"/>
  <c r="L34" i="1"/>
  <c r="M34" i="1" s="1"/>
  <c r="L30" i="1"/>
  <c r="M30" i="1" s="1"/>
  <c r="L28" i="1"/>
  <c r="M28" i="1" s="1"/>
  <c r="M37" i="1"/>
  <c r="L39" i="1"/>
  <c r="M39" i="1" s="1"/>
  <c r="L35" i="1"/>
  <c r="M35" i="1" s="1"/>
  <c r="L31" i="1"/>
  <c r="M31" i="1" s="1"/>
  <c r="L22" i="1"/>
  <c r="L16" i="1"/>
  <c r="L23" i="1"/>
  <c r="M23" i="1" s="1"/>
  <c r="L21" i="1"/>
  <c r="M21" i="1" s="1"/>
  <c r="L19" i="1"/>
  <c r="M19" i="1" s="1"/>
  <c r="L17" i="1"/>
  <c r="M17" i="1" s="1"/>
  <c r="L15" i="1"/>
  <c r="M15" i="1" s="1"/>
  <c r="L13" i="1"/>
  <c r="M13" i="1" s="1"/>
  <c r="L18" i="1"/>
  <c r="M18" i="1" s="1"/>
  <c r="L14" i="1"/>
  <c r="M14" i="1" s="1"/>
  <c r="M22" i="1"/>
  <c r="M16" i="1"/>
  <c r="L20" i="1"/>
  <c r="M20" i="1" s="1"/>
  <c r="L7" i="1"/>
  <c r="M7" i="1" s="1"/>
  <c r="L8" i="1"/>
  <c r="M8" i="1" s="1"/>
  <c r="U6" i="1"/>
  <c r="U23" i="1"/>
  <c r="U87" i="1"/>
  <c r="U135" i="1"/>
  <c r="U167" i="1"/>
  <c r="U199" i="1"/>
  <c r="U247" i="1"/>
  <c r="U11" i="1"/>
  <c r="U27" i="1"/>
  <c r="U43" i="1"/>
  <c r="U59" i="1"/>
  <c r="U75" i="1"/>
  <c r="U91" i="1"/>
  <c r="U107" i="1"/>
  <c r="U123" i="1"/>
  <c r="U139" i="1"/>
  <c r="U155" i="1"/>
  <c r="U171" i="1"/>
  <c r="U187" i="1"/>
  <c r="U203" i="1"/>
  <c r="U219" i="1"/>
  <c r="U235" i="1"/>
  <c r="U251" i="1"/>
  <c r="U55" i="1"/>
  <c r="U103" i="1"/>
  <c r="U151" i="1"/>
  <c r="U231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7" i="1"/>
  <c r="U39" i="1"/>
  <c r="U71" i="1"/>
  <c r="U119" i="1"/>
  <c r="U183" i="1"/>
  <c r="U215" i="1"/>
  <c r="U1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67" i="1"/>
  <c r="U275" i="1"/>
  <c r="U279" i="1"/>
  <c r="U287" i="1"/>
  <c r="U295" i="1"/>
  <c r="U303" i="1"/>
  <c r="U12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2" i="1"/>
  <c r="U236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277" i="1"/>
  <c r="U281" i="1"/>
  <c r="U285" i="1"/>
  <c r="U289" i="1"/>
  <c r="U293" i="1"/>
  <c r="U297" i="1"/>
  <c r="U301" i="1"/>
  <c r="U305" i="1"/>
  <c r="U263" i="1"/>
  <c r="U271" i="1"/>
  <c r="U283" i="1"/>
  <c r="U291" i="1"/>
  <c r="U299" i="1"/>
  <c r="U8" i="1"/>
  <c r="U16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40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I23" i="1" l="1"/>
  <c r="I22" i="1"/>
  <c r="I21" i="1"/>
  <c r="I20" i="1"/>
  <c r="I19" i="1"/>
  <c r="I18" i="1"/>
  <c r="I17" i="1"/>
  <c r="I16" i="1"/>
  <c r="I15" i="1"/>
  <c r="I14" i="1"/>
  <c r="I13" i="1"/>
  <c r="I12" i="1"/>
  <c r="H23" i="1"/>
  <c r="H22" i="1"/>
  <c r="H21" i="1"/>
  <c r="H20" i="1"/>
  <c r="H19" i="1"/>
  <c r="H18" i="1"/>
  <c r="H17" i="1"/>
  <c r="H16" i="1"/>
  <c r="H15" i="1"/>
  <c r="H14" i="1"/>
  <c r="H13" i="1"/>
  <c r="H12" i="1"/>
  <c r="I8" i="1"/>
  <c r="I7" i="1"/>
  <c r="I6" i="1"/>
  <c r="H8" i="1"/>
  <c r="H7" i="1"/>
  <c r="H6" i="1"/>
  <c r="F23" i="1"/>
  <c r="F22" i="1"/>
  <c r="F21" i="1"/>
  <c r="F20" i="1"/>
  <c r="F19" i="1"/>
  <c r="F18" i="1"/>
  <c r="F17" i="1"/>
  <c r="F16" i="1"/>
  <c r="F15" i="1"/>
  <c r="F14" i="1"/>
  <c r="F13" i="1"/>
  <c r="F12" i="1"/>
  <c r="K38" i="1"/>
  <c r="K39" i="1"/>
  <c r="K12" i="1"/>
  <c r="J38" i="1"/>
  <c r="J27" i="1"/>
  <c r="K34" i="1"/>
  <c r="K35" i="1"/>
  <c r="K18" i="1"/>
  <c r="J29" i="1"/>
  <c r="J37" i="1"/>
  <c r="J23" i="1"/>
  <c r="J13" i="1"/>
  <c r="J18" i="1"/>
  <c r="K28" i="1"/>
  <c r="J28" i="1"/>
  <c r="K32" i="1"/>
  <c r="K13" i="1"/>
  <c r="K8" i="1"/>
  <c r="K30" i="1"/>
  <c r="K31" i="1"/>
  <c r="K16" i="1"/>
  <c r="J30" i="1"/>
  <c r="K23" i="1"/>
  <c r="J35" i="1"/>
  <c r="J39" i="1"/>
  <c r="K17" i="1"/>
  <c r="J34" i="1"/>
  <c r="K15" i="1"/>
  <c r="J19" i="1"/>
  <c r="J14" i="1"/>
  <c r="K7" i="1"/>
  <c r="J17" i="1"/>
  <c r="K6" i="1"/>
  <c r="J40" i="1"/>
  <c r="J31" i="1"/>
  <c r="K36" i="1"/>
  <c r="K37" i="1"/>
  <c r="K22" i="1"/>
  <c r="J36" i="1"/>
  <c r="K27" i="1"/>
  <c r="K40" i="1"/>
  <c r="J33" i="1"/>
  <c r="K14" i="1"/>
  <c r="J15" i="1"/>
  <c r="J21" i="1"/>
  <c r="J32" i="1"/>
  <c r="K20" i="1"/>
  <c r="K29" i="1"/>
  <c r="K21" i="1"/>
  <c r="K19" i="1"/>
  <c r="K33" i="1"/>
  <c r="J22" i="1"/>
  <c r="J12" i="1"/>
  <c r="J20" i="1"/>
  <c r="J16" i="1"/>
  <c r="L27" i="1"/>
  <c r="M27" i="1" s="1"/>
  <c r="L6" i="1"/>
  <c r="L12" i="1"/>
  <c r="M12" i="1" s="1"/>
  <c r="M6" i="1"/>
</calcChain>
</file>

<file path=xl/sharedStrings.xml><?xml version="1.0" encoding="utf-8"?>
<sst xmlns="http://schemas.openxmlformats.org/spreadsheetml/2006/main" count="71" uniqueCount="63">
  <si>
    <t>Ticker</t>
  </si>
  <si>
    <t>Exp</t>
  </si>
  <si>
    <t>Bid</t>
  </si>
  <si>
    <t>Ask</t>
  </si>
  <si>
    <t>EDZ6</t>
  </si>
  <si>
    <t>DEC 16</t>
  </si>
  <si>
    <t>EDH7</t>
  </si>
  <si>
    <t>MAR 17</t>
  </si>
  <si>
    <t>EDM7</t>
  </si>
  <si>
    <t>JUN 17</t>
  </si>
  <si>
    <t>EDU7</t>
  </si>
  <si>
    <t>SEP 17</t>
  </si>
  <si>
    <t>EDZ7</t>
  </si>
  <si>
    <t>DEC 17</t>
  </si>
  <si>
    <t>EDH8</t>
  </si>
  <si>
    <t>MAR 18</t>
  </si>
  <si>
    <t>EDM8</t>
  </si>
  <si>
    <t>JUN 18</t>
  </si>
  <si>
    <t>EDU8</t>
  </si>
  <si>
    <t>SEP 18</t>
  </si>
  <si>
    <t>EDZ8</t>
  </si>
  <si>
    <t>DEC 18</t>
  </si>
  <si>
    <t>EDH9</t>
  </si>
  <si>
    <t>MAR 19</t>
  </si>
  <si>
    <t>EDM9</t>
  </si>
  <si>
    <t>JUN 19</t>
  </si>
  <si>
    <t>EDU9</t>
  </si>
  <si>
    <t>SEP 19</t>
  </si>
  <si>
    <t xml:space="preserve"> Libor</t>
  </si>
  <si>
    <t>USD</t>
  </si>
  <si>
    <t>1 M</t>
  </si>
  <si>
    <t>2 M</t>
  </si>
  <si>
    <t>Swaps</t>
  </si>
  <si>
    <t>Tenor</t>
  </si>
  <si>
    <t>Mid</t>
  </si>
  <si>
    <t>Valuation</t>
  </si>
  <si>
    <t>USSW2</t>
  </si>
  <si>
    <t>US0001M</t>
  </si>
  <si>
    <t>US0002M</t>
  </si>
  <si>
    <t>US0003M</t>
  </si>
  <si>
    <t>Effective</t>
  </si>
  <si>
    <t>DayCount</t>
  </si>
  <si>
    <t>3 M</t>
  </si>
  <si>
    <t>USSW3</t>
  </si>
  <si>
    <t>USSW4</t>
  </si>
  <si>
    <t>USSW5</t>
  </si>
  <si>
    <t>USSW6</t>
  </si>
  <si>
    <t>USSW7</t>
  </si>
  <si>
    <t>USSW8</t>
  </si>
  <si>
    <t>USSW9</t>
  </si>
  <si>
    <t>USSW10</t>
  </si>
  <si>
    <t>USSW12</t>
  </si>
  <si>
    <t>USSW15</t>
  </si>
  <si>
    <t>USSW20</t>
  </si>
  <si>
    <t>USSW25</t>
  </si>
  <si>
    <t>USSW30</t>
  </si>
  <si>
    <t>LIBOR Cash Deposits</t>
  </si>
  <si>
    <t>Eurodollar Futures</t>
  </si>
  <si>
    <t>Fix</t>
  </si>
  <si>
    <t>Instrument</t>
  </si>
  <si>
    <t>Price</t>
  </si>
  <si>
    <t>Build a curve that uses all the cash deposits, as many Eurodollar futures as possible, and all appropriate swaps out to 30 years.</t>
  </si>
  <si>
    <t>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</si>
</sst>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Curve!$T$6:$T$305</c:f>
              <c:numCache>
                <c:formatCode>General</c:formatCode>
                <c:ptCount val="3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</c:numCache>
            </c:numRef>
          </c:xVal>
          <c:yVal>
            <c:numRef>
              <c:f>Curve!$U$6:$U$305</c:f>
              <c:numCache>
                <c:formatCode>0.000%</c:formatCode>
                <c:ptCount val="300"/>
                <c:pt idx="0">
                  <c:v>6.5591799559473864E-3</c:v>
                </c:pt>
                <c:pt idx="1">
                  <c:v>1.0283697105555515E-2</c:v>
                </c:pt>
                <c:pt idx="2">
                  <c:v>1.0283697105555515E-2</c:v>
                </c:pt>
                <c:pt idx="3">
                  <c:v>1.0283697105555515E-2</c:v>
                </c:pt>
                <c:pt idx="4">
                  <c:v>2.5270297346217076E-2</c:v>
                </c:pt>
                <c:pt idx="5">
                  <c:v>2.5270297346217076E-2</c:v>
                </c:pt>
                <c:pt idx="6">
                  <c:v>2.5270297346217076E-2</c:v>
                </c:pt>
                <c:pt idx="7">
                  <c:v>2.5270297346217076E-2</c:v>
                </c:pt>
                <c:pt idx="8">
                  <c:v>2.5270297346217076E-2</c:v>
                </c:pt>
                <c:pt idx="9">
                  <c:v>2.5270297346217076E-2</c:v>
                </c:pt>
                <c:pt idx="10">
                  <c:v>2.5270297346217076E-2</c:v>
                </c:pt>
                <c:pt idx="11">
                  <c:v>2.5270297346217076E-2</c:v>
                </c:pt>
                <c:pt idx="12">
                  <c:v>2.5270297346217076E-2</c:v>
                </c:pt>
                <c:pt idx="13">
                  <c:v>2.5270297346217076E-2</c:v>
                </c:pt>
                <c:pt idx="14">
                  <c:v>2.5270297346217076E-2</c:v>
                </c:pt>
                <c:pt idx="15">
                  <c:v>2.5270297346217076E-2</c:v>
                </c:pt>
                <c:pt idx="16">
                  <c:v>2.5270297346217076E-2</c:v>
                </c:pt>
                <c:pt idx="17">
                  <c:v>2.5270297346217076E-2</c:v>
                </c:pt>
                <c:pt idx="18">
                  <c:v>2.5270297346217076E-2</c:v>
                </c:pt>
                <c:pt idx="19">
                  <c:v>2.5270297346217076E-2</c:v>
                </c:pt>
                <c:pt idx="20">
                  <c:v>2.5270297346217076E-2</c:v>
                </c:pt>
                <c:pt idx="21">
                  <c:v>2.5270297346217076E-2</c:v>
                </c:pt>
                <c:pt idx="22">
                  <c:v>2.5270297346217076E-2</c:v>
                </c:pt>
                <c:pt idx="23">
                  <c:v>2.5270297346217076E-2</c:v>
                </c:pt>
                <c:pt idx="24">
                  <c:v>2.5270297346217076E-2</c:v>
                </c:pt>
                <c:pt idx="25">
                  <c:v>2.5270297346217076E-2</c:v>
                </c:pt>
                <c:pt idx="26">
                  <c:v>2.5270297346217076E-2</c:v>
                </c:pt>
                <c:pt idx="27">
                  <c:v>2.5270297346217076E-2</c:v>
                </c:pt>
                <c:pt idx="28">
                  <c:v>2.5270297346217076E-2</c:v>
                </c:pt>
                <c:pt idx="29">
                  <c:v>2.5270297346217076E-2</c:v>
                </c:pt>
                <c:pt idx="30">
                  <c:v>2.5270297346217076E-2</c:v>
                </c:pt>
                <c:pt idx="31">
                  <c:v>2.5270297346217076E-2</c:v>
                </c:pt>
                <c:pt idx="32">
                  <c:v>2.5270297346217076E-2</c:v>
                </c:pt>
                <c:pt idx="33">
                  <c:v>2.5270297346217076E-2</c:v>
                </c:pt>
                <c:pt idx="34">
                  <c:v>2.5270297346217076E-2</c:v>
                </c:pt>
                <c:pt idx="35">
                  <c:v>2.5270297346217076E-2</c:v>
                </c:pt>
                <c:pt idx="36">
                  <c:v>2.5270297346217076E-2</c:v>
                </c:pt>
                <c:pt idx="37">
                  <c:v>2.5270297346217076E-2</c:v>
                </c:pt>
                <c:pt idx="38">
                  <c:v>2.5270297346217076E-2</c:v>
                </c:pt>
                <c:pt idx="39">
                  <c:v>2.5270297346217076E-2</c:v>
                </c:pt>
                <c:pt idx="40">
                  <c:v>2.5270297346217076E-2</c:v>
                </c:pt>
                <c:pt idx="41">
                  <c:v>2.5270297346217076E-2</c:v>
                </c:pt>
                <c:pt idx="42">
                  <c:v>2.5270297346217076E-2</c:v>
                </c:pt>
                <c:pt idx="43">
                  <c:v>2.5270297346217076E-2</c:v>
                </c:pt>
                <c:pt idx="44">
                  <c:v>2.5270297346217076E-2</c:v>
                </c:pt>
                <c:pt idx="45">
                  <c:v>2.5270297346217076E-2</c:v>
                </c:pt>
                <c:pt idx="46">
                  <c:v>2.5270297346217076E-2</c:v>
                </c:pt>
                <c:pt idx="47">
                  <c:v>2.5270297346217076E-2</c:v>
                </c:pt>
                <c:pt idx="48">
                  <c:v>2.5270297346217076E-2</c:v>
                </c:pt>
                <c:pt idx="49">
                  <c:v>2.5270297346217076E-2</c:v>
                </c:pt>
                <c:pt idx="50">
                  <c:v>2.5270297346217076E-2</c:v>
                </c:pt>
                <c:pt idx="51">
                  <c:v>2.5270297346217076E-2</c:v>
                </c:pt>
                <c:pt idx="52">
                  <c:v>2.5270297346217076E-2</c:v>
                </c:pt>
                <c:pt idx="53">
                  <c:v>2.5270297346217076E-2</c:v>
                </c:pt>
                <c:pt idx="54">
                  <c:v>2.5270297346217076E-2</c:v>
                </c:pt>
                <c:pt idx="55">
                  <c:v>2.5270297346217076E-2</c:v>
                </c:pt>
                <c:pt idx="56">
                  <c:v>2.5270297346217076E-2</c:v>
                </c:pt>
                <c:pt idx="57">
                  <c:v>2.5270297346217076E-2</c:v>
                </c:pt>
                <c:pt idx="58">
                  <c:v>2.5270297346217076E-2</c:v>
                </c:pt>
                <c:pt idx="59">
                  <c:v>2.5270297346217076E-2</c:v>
                </c:pt>
                <c:pt idx="60">
                  <c:v>2.5270297346217076E-2</c:v>
                </c:pt>
                <c:pt idx="61">
                  <c:v>2.5270297346217076E-2</c:v>
                </c:pt>
                <c:pt idx="62">
                  <c:v>2.5270297346217076E-2</c:v>
                </c:pt>
                <c:pt idx="63">
                  <c:v>2.5270297346217076E-2</c:v>
                </c:pt>
                <c:pt idx="64">
                  <c:v>2.5270297346217076E-2</c:v>
                </c:pt>
                <c:pt idx="65">
                  <c:v>2.5270297346217076E-2</c:v>
                </c:pt>
                <c:pt idx="66">
                  <c:v>2.5270297346217076E-2</c:v>
                </c:pt>
                <c:pt idx="67">
                  <c:v>2.5270297346217076E-2</c:v>
                </c:pt>
                <c:pt idx="68">
                  <c:v>2.5270297346217076E-2</c:v>
                </c:pt>
                <c:pt idx="69">
                  <c:v>2.5270297346217076E-2</c:v>
                </c:pt>
                <c:pt idx="70">
                  <c:v>2.5270297346217076E-2</c:v>
                </c:pt>
                <c:pt idx="71">
                  <c:v>2.5270297346217076E-2</c:v>
                </c:pt>
                <c:pt idx="72">
                  <c:v>2.5270297346217076E-2</c:v>
                </c:pt>
                <c:pt idx="73">
                  <c:v>2.5270297346217076E-2</c:v>
                </c:pt>
                <c:pt idx="74">
                  <c:v>2.5270297346217076E-2</c:v>
                </c:pt>
                <c:pt idx="75">
                  <c:v>2.5270297346217076E-2</c:v>
                </c:pt>
                <c:pt idx="76">
                  <c:v>2.5270297346217076E-2</c:v>
                </c:pt>
                <c:pt idx="77">
                  <c:v>2.5270297346217076E-2</c:v>
                </c:pt>
                <c:pt idx="78">
                  <c:v>2.5270297346217076E-2</c:v>
                </c:pt>
                <c:pt idx="79">
                  <c:v>2.5270297346217076E-2</c:v>
                </c:pt>
                <c:pt idx="80">
                  <c:v>2.5270297346217076E-2</c:v>
                </c:pt>
                <c:pt idx="81">
                  <c:v>2.5270297346217076E-2</c:v>
                </c:pt>
                <c:pt idx="82">
                  <c:v>2.5270297346217076E-2</c:v>
                </c:pt>
                <c:pt idx="83">
                  <c:v>2.5270297346217076E-2</c:v>
                </c:pt>
                <c:pt idx="84">
                  <c:v>2.5270297346217076E-2</c:v>
                </c:pt>
                <c:pt idx="85">
                  <c:v>2.5270297346217076E-2</c:v>
                </c:pt>
                <c:pt idx="86">
                  <c:v>2.5270297346217076E-2</c:v>
                </c:pt>
                <c:pt idx="87">
                  <c:v>2.5270297346217076E-2</c:v>
                </c:pt>
                <c:pt idx="88">
                  <c:v>2.5270297346217076E-2</c:v>
                </c:pt>
                <c:pt idx="89">
                  <c:v>2.5270297346217076E-2</c:v>
                </c:pt>
                <c:pt idx="90">
                  <c:v>2.5270297346217076E-2</c:v>
                </c:pt>
                <c:pt idx="91">
                  <c:v>2.5270297346217076E-2</c:v>
                </c:pt>
                <c:pt idx="92">
                  <c:v>2.5270297346217076E-2</c:v>
                </c:pt>
                <c:pt idx="93">
                  <c:v>2.5270297346217076E-2</c:v>
                </c:pt>
                <c:pt idx="94">
                  <c:v>2.5270297346217076E-2</c:v>
                </c:pt>
                <c:pt idx="95">
                  <c:v>2.5270297346217076E-2</c:v>
                </c:pt>
                <c:pt idx="96">
                  <c:v>2.5270297346217076E-2</c:v>
                </c:pt>
                <c:pt idx="97">
                  <c:v>2.5270297346217076E-2</c:v>
                </c:pt>
                <c:pt idx="98">
                  <c:v>2.5270297346217076E-2</c:v>
                </c:pt>
                <c:pt idx="99">
                  <c:v>2.5270297346217076E-2</c:v>
                </c:pt>
                <c:pt idx="100">
                  <c:v>2.5270297346217076E-2</c:v>
                </c:pt>
                <c:pt idx="101">
                  <c:v>2.5270297346217076E-2</c:v>
                </c:pt>
                <c:pt idx="102">
                  <c:v>2.5270297346217076E-2</c:v>
                </c:pt>
                <c:pt idx="103">
                  <c:v>2.5270297346217076E-2</c:v>
                </c:pt>
                <c:pt idx="104">
                  <c:v>2.5270297346217076E-2</c:v>
                </c:pt>
                <c:pt idx="105">
                  <c:v>2.5270297346217076E-2</c:v>
                </c:pt>
                <c:pt idx="106">
                  <c:v>2.5270297346217076E-2</c:v>
                </c:pt>
                <c:pt idx="107">
                  <c:v>2.5270297346217076E-2</c:v>
                </c:pt>
                <c:pt idx="108">
                  <c:v>2.5270297346217076E-2</c:v>
                </c:pt>
                <c:pt idx="109">
                  <c:v>2.5270297346217076E-2</c:v>
                </c:pt>
                <c:pt idx="110">
                  <c:v>2.5270297346217076E-2</c:v>
                </c:pt>
                <c:pt idx="111">
                  <c:v>2.5270297346217076E-2</c:v>
                </c:pt>
                <c:pt idx="112">
                  <c:v>2.5270297346217076E-2</c:v>
                </c:pt>
                <c:pt idx="113">
                  <c:v>2.5270297346217076E-2</c:v>
                </c:pt>
                <c:pt idx="114">
                  <c:v>2.5270297346217076E-2</c:v>
                </c:pt>
                <c:pt idx="115">
                  <c:v>2.5270297346217076E-2</c:v>
                </c:pt>
                <c:pt idx="116">
                  <c:v>2.5270297346217076E-2</c:v>
                </c:pt>
                <c:pt idx="117">
                  <c:v>2.5270297346217076E-2</c:v>
                </c:pt>
                <c:pt idx="118">
                  <c:v>2.5270297346217076E-2</c:v>
                </c:pt>
                <c:pt idx="119">
                  <c:v>2.5270297346217076E-2</c:v>
                </c:pt>
                <c:pt idx="120">
                  <c:v>2.5270297346217076E-2</c:v>
                </c:pt>
                <c:pt idx="121">
                  <c:v>2.5270297346217076E-2</c:v>
                </c:pt>
                <c:pt idx="122">
                  <c:v>2.5270297346217076E-2</c:v>
                </c:pt>
                <c:pt idx="123">
                  <c:v>2.5270297346217076E-2</c:v>
                </c:pt>
                <c:pt idx="124">
                  <c:v>2.5270297346217076E-2</c:v>
                </c:pt>
                <c:pt idx="125">
                  <c:v>2.5270297346217076E-2</c:v>
                </c:pt>
                <c:pt idx="126">
                  <c:v>2.5270297346217076E-2</c:v>
                </c:pt>
                <c:pt idx="127">
                  <c:v>2.5270297346217076E-2</c:v>
                </c:pt>
                <c:pt idx="128">
                  <c:v>2.5270297346217076E-2</c:v>
                </c:pt>
                <c:pt idx="129">
                  <c:v>2.5270297346217076E-2</c:v>
                </c:pt>
                <c:pt idx="130">
                  <c:v>2.5270297346217076E-2</c:v>
                </c:pt>
                <c:pt idx="131">
                  <c:v>2.5270297346217076E-2</c:v>
                </c:pt>
                <c:pt idx="132">
                  <c:v>2.5270297346217076E-2</c:v>
                </c:pt>
                <c:pt idx="133">
                  <c:v>2.5270297346217076E-2</c:v>
                </c:pt>
                <c:pt idx="134">
                  <c:v>2.5270297346217076E-2</c:v>
                </c:pt>
                <c:pt idx="135">
                  <c:v>2.5270297346217076E-2</c:v>
                </c:pt>
                <c:pt idx="136">
                  <c:v>2.5270297346217076E-2</c:v>
                </c:pt>
                <c:pt idx="137">
                  <c:v>2.5270297346217076E-2</c:v>
                </c:pt>
                <c:pt idx="138">
                  <c:v>2.5270297346217076E-2</c:v>
                </c:pt>
                <c:pt idx="139">
                  <c:v>2.5270297346217076E-2</c:v>
                </c:pt>
                <c:pt idx="140">
                  <c:v>2.5270297346217076E-2</c:v>
                </c:pt>
                <c:pt idx="141">
                  <c:v>2.5270297346217076E-2</c:v>
                </c:pt>
                <c:pt idx="142">
                  <c:v>2.5270297346217076E-2</c:v>
                </c:pt>
                <c:pt idx="143">
                  <c:v>2.5270297346217076E-2</c:v>
                </c:pt>
                <c:pt idx="144">
                  <c:v>2.5270297346217076E-2</c:v>
                </c:pt>
                <c:pt idx="145">
                  <c:v>2.5270297346217076E-2</c:v>
                </c:pt>
                <c:pt idx="146">
                  <c:v>2.5270297346217076E-2</c:v>
                </c:pt>
                <c:pt idx="147">
                  <c:v>2.5270297346217076E-2</c:v>
                </c:pt>
                <c:pt idx="148">
                  <c:v>2.5270297346217076E-2</c:v>
                </c:pt>
                <c:pt idx="149">
                  <c:v>2.5270297346217076E-2</c:v>
                </c:pt>
                <c:pt idx="150">
                  <c:v>2.5270297346217076E-2</c:v>
                </c:pt>
                <c:pt idx="151">
                  <c:v>2.5270297346217076E-2</c:v>
                </c:pt>
                <c:pt idx="152">
                  <c:v>2.5270297346217076E-2</c:v>
                </c:pt>
                <c:pt idx="153">
                  <c:v>2.5270297346217076E-2</c:v>
                </c:pt>
                <c:pt idx="154">
                  <c:v>2.5270297346217076E-2</c:v>
                </c:pt>
                <c:pt idx="155">
                  <c:v>2.5270297346217076E-2</c:v>
                </c:pt>
                <c:pt idx="156">
                  <c:v>2.5270297346217076E-2</c:v>
                </c:pt>
                <c:pt idx="157">
                  <c:v>2.5270297346217076E-2</c:v>
                </c:pt>
                <c:pt idx="158">
                  <c:v>2.5270297346217076E-2</c:v>
                </c:pt>
                <c:pt idx="159">
                  <c:v>2.5270297346217076E-2</c:v>
                </c:pt>
                <c:pt idx="160">
                  <c:v>2.5270297346217076E-2</c:v>
                </c:pt>
                <c:pt idx="161">
                  <c:v>2.5270297346217076E-2</c:v>
                </c:pt>
                <c:pt idx="162">
                  <c:v>2.5270297346217076E-2</c:v>
                </c:pt>
                <c:pt idx="163">
                  <c:v>2.5270297346217076E-2</c:v>
                </c:pt>
                <c:pt idx="164">
                  <c:v>2.5270297346217076E-2</c:v>
                </c:pt>
                <c:pt idx="165">
                  <c:v>2.5270297346217076E-2</c:v>
                </c:pt>
                <c:pt idx="166">
                  <c:v>2.5270297346217076E-2</c:v>
                </c:pt>
                <c:pt idx="167">
                  <c:v>2.5270297346217076E-2</c:v>
                </c:pt>
                <c:pt idx="168">
                  <c:v>2.5270297346217076E-2</c:v>
                </c:pt>
                <c:pt idx="169">
                  <c:v>2.5270297346217076E-2</c:v>
                </c:pt>
                <c:pt idx="170">
                  <c:v>2.5270297346217076E-2</c:v>
                </c:pt>
                <c:pt idx="171">
                  <c:v>2.5270297346217076E-2</c:v>
                </c:pt>
                <c:pt idx="172">
                  <c:v>2.5270297346217076E-2</c:v>
                </c:pt>
                <c:pt idx="173">
                  <c:v>2.5270297346217076E-2</c:v>
                </c:pt>
                <c:pt idx="174">
                  <c:v>2.5270297346217076E-2</c:v>
                </c:pt>
                <c:pt idx="175">
                  <c:v>2.5270297346217076E-2</c:v>
                </c:pt>
                <c:pt idx="176">
                  <c:v>2.5270297346217076E-2</c:v>
                </c:pt>
                <c:pt idx="177">
                  <c:v>2.5270297346217076E-2</c:v>
                </c:pt>
                <c:pt idx="178">
                  <c:v>2.5270297346217076E-2</c:v>
                </c:pt>
                <c:pt idx="179">
                  <c:v>2.5270297346217076E-2</c:v>
                </c:pt>
                <c:pt idx="180">
                  <c:v>2.5270297346217076E-2</c:v>
                </c:pt>
                <c:pt idx="181">
                  <c:v>2.5270297346217076E-2</c:v>
                </c:pt>
                <c:pt idx="182">
                  <c:v>2.5270297346217076E-2</c:v>
                </c:pt>
                <c:pt idx="183">
                  <c:v>2.5270297346217076E-2</c:v>
                </c:pt>
                <c:pt idx="184">
                  <c:v>2.5270297346217076E-2</c:v>
                </c:pt>
                <c:pt idx="185">
                  <c:v>2.5270297346217076E-2</c:v>
                </c:pt>
                <c:pt idx="186">
                  <c:v>2.5270297346217076E-2</c:v>
                </c:pt>
                <c:pt idx="187">
                  <c:v>2.5270297346217076E-2</c:v>
                </c:pt>
                <c:pt idx="188">
                  <c:v>2.5270297346217076E-2</c:v>
                </c:pt>
                <c:pt idx="189">
                  <c:v>2.5270297346217076E-2</c:v>
                </c:pt>
                <c:pt idx="190">
                  <c:v>2.5270297346217076E-2</c:v>
                </c:pt>
                <c:pt idx="191">
                  <c:v>2.5270297346217076E-2</c:v>
                </c:pt>
                <c:pt idx="192">
                  <c:v>2.5270297346217076E-2</c:v>
                </c:pt>
                <c:pt idx="193">
                  <c:v>2.5270297346217076E-2</c:v>
                </c:pt>
                <c:pt idx="194">
                  <c:v>2.5270297346217076E-2</c:v>
                </c:pt>
                <c:pt idx="195">
                  <c:v>2.5270297346217076E-2</c:v>
                </c:pt>
                <c:pt idx="196">
                  <c:v>2.5270297346217076E-2</c:v>
                </c:pt>
                <c:pt idx="197">
                  <c:v>2.5270297346217076E-2</c:v>
                </c:pt>
                <c:pt idx="198">
                  <c:v>2.5270297346217076E-2</c:v>
                </c:pt>
                <c:pt idx="199">
                  <c:v>2.5270297346217076E-2</c:v>
                </c:pt>
                <c:pt idx="200">
                  <c:v>2.5270297346217076E-2</c:v>
                </c:pt>
                <c:pt idx="201">
                  <c:v>2.5270297346217076E-2</c:v>
                </c:pt>
                <c:pt idx="202">
                  <c:v>2.5270297346217076E-2</c:v>
                </c:pt>
                <c:pt idx="203">
                  <c:v>2.5270297346217076E-2</c:v>
                </c:pt>
                <c:pt idx="204">
                  <c:v>2.5270297346217076E-2</c:v>
                </c:pt>
                <c:pt idx="205">
                  <c:v>2.5270297346217076E-2</c:v>
                </c:pt>
                <c:pt idx="206">
                  <c:v>2.5270297346217076E-2</c:v>
                </c:pt>
                <c:pt idx="207">
                  <c:v>2.5270297346217076E-2</c:v>
                </c:pt>
                <c:pt idx="208">
                  <c:v>2.5270297346217076E-2</c:v>
                </c:pt>
                <c:pt idx="209">
                  <c:v>2.5270297346217076E-2</c:v>
                </c:pt>
                <c:pt idx="210">
                  <c:v>2.5270297346217076E-2</c:v>
                </c:pt>
                <c:pt idx="211">
                  <c:v>2.5270297346217076E-2</c:v>
                </c:pt>
                <c:pt idx="212">
                  <c:v>2.5270297346217076E-2</c:v>
                </c:pt>
                <c:pt idx="213">
                  <c:v>2.5270297346217076E-2</c:v>
                </c:pt>
                <c:pt idx="214">
                  <c:v>2.5270297346217076E-2</c:v>
                </c:pt>
                <c:pt idx="215">
                  <c:v>2.5270297346217076E-2</c:v>
                </c:pt>
                <c:pt idx="216">
                  <c:v>2.5270297346217076E-2</c:v>
                </c:pt>
                <c:pt idx="217">
                  <c:v>2.5270297346217076E-2</c:v>
                </c:pt>
                <c:pt idx="218">
                  <c:v>2.5270297346217076E-2</c:v>
                </c:pt>
                <c:pt idx="219">
                  <c:v>2.5270297346217076E-2</c:v>
                </c:pt>
                <c:pt idx="220">
                  <c:v>2.5270297346217076E-2</c:v>
                </c:pt>
                <c:pt idx="221">
                  <c:v>2.5270297346217076E-2</c:v>
                </c:pt>
                <c:pt idx="222">
                  <c:v>2.5270297346217076E-2</c:v>
                </c:pt>
                <c:pt idx="223">
                  <c:v>2.5270297346217076E-2</c:v>
                </c:pt>
                <c:pt idx="224">
                  <c:v>2.5270297346217076E-2</c:v>
                </c:pt>
                <c:pt idx="225">
                  <c:v>2.5270297346217076E-2</c:v>
                </c:pt>
                <c:pt idx="226">
                  <c:v>2.5270297346217076E-2</c:v>
                </c:pt>
                <c:pt idx="227">
                  <c:v>2.5270297346217076E-2</c:v>
                </c:pt>
                <c:pt idx="228">
                  <c:v>2.5270297346217076E-2</c:v>
                </c:pt>
                <c:pt idx="229">
                  <c:v>2.5270297346217076E-2</c:v>
                </c:pt>
                <c:pt idx="230">
                  <c:v>2.5270297346217076E-2</c:v>
                </c:pt>
                <c:pt idx="231">
                  <c:v>2.5270297346217076E-2</c:v>
                </c:pt>
                <c:pt idx="232">
                  <c:v>2.5270297346217076E-2</c:v>
                </c:pt>
                <c:pt idx="233">
                  <c:v>2.5270297346217076E-2</c:v>
                </c:pt>
                <c:pt idx="234">
                  <c:v>2.5270297346217076E-2</c:v>
                </c:pt>
                <c:pt idx="235">
                  <c:v>2.5270297346217076E-2</c:v>
                </c:pt>
                <c:pt idx="236">
                  <c:v>2.5270297346217076E-2</c:v>
                </c:pt>
                <c:pt idx="237">
                  <c:v>2.5270297346217076E-2</c:v>
                </c:pt>
                <c:pt idx="238">
                  <c:v>2.5270297346217076E-2</c:v>
                </c:pt>
                <c:pt idx="239">
                  <c:v>2.5270297346217076E-2</c:v>
                </c:pt>
                <c:pt idx="240">
                  <c:v>2.5270297346217076E-2</c:v>
                </c:pt>
                <c:pt idx="241">
                  <c:v>2.5270297346217076E-2</c:v>
                </c:pt>
                <c:pt idx="242">
                  <c:v>2.5270297346217076E-2</c:v>
                </c:pt>
                <c:pt idx="243">
                  <c:v>2.5270297346217076E-2</c:v>
                </c:pt>
                <c:pt idx="244">
                  <c:v>2.5270297346217076E-2</c:v>
                </c:pt>
                <c:pt idx="245">
                  <c:v>2.5270297346217076E-2</c:v>
                </c:pt>
                <c:pt idx="246">
                  <c:v>2.5270297346217076E-2</c:v>
                </c:pt>
                <c:pt idx="247">
                  <c:v>2.5270297346217076E-2</c:v>
                </c:pt>
                <c:pt idx="248">
                  <c:v>2.5270297346217076E-2</c:v>
                </c:pt>
                <c:pt idx="249">
                  <c:v>2.5270297346217076E-2</c:v>
                </c:pt>
                <c:pt idx="250">
                  <c:v>2.5270297346217076E-2</c:v>
                </c:pt>
                <c:pt idx="251">
                  <c:v>2.5270297346217076E-2</c:v>
                </c:pt>
                <c:pt idx="252">
                  <c:v>2.5270297346217076E-2</c:v>
                </c:pt>
                <c:pt idx="253">
                  <c:v>2.5270297346217076E-2</c:v>
                </c:pt>
                <c:pt idx="254">
                  <c:v>2.5270297346217076E-2</c:v>
                </c:pt>
                <c:pt idx="255">
                  <c:v>2.5270297346217076E-2</c:v>
                </c:pt>
                <c:pt idx="256">
                  <c:v>2.5270297346217076E-2</c:v>
                </c:pt>
                <c:pt idx="257">
                  <c:v>2.5270297346217076E-2</c:v>
                </c:pt>
                <c:pt idx="258">
                  <c:v>2.5270297346217076E-2</c:v>
                </c:pt>
                <c:pt idx="259">
                  <c:v>2.5270297346217076E-2</c:v>
                </c:pt>
                <c:pt idx="260">
                  <c:v>2.5270297346217076E-2</c:v>
                </c:pt>
                <c:pt idx="261">
                  <c:v>2.5270297346217076E-2</c:v>
                </c:pt>
                <c:pt idx="262">
                  <c:v>2.5270297346217076E-2</c:v>
                </c:pt>
                <c:pt idx="263">
                  <c:v>2.5270297346217076E-2</c:v>
                </c:pt>
                <c:pt idx="264">
                  <c:v>2.5270297346217076E-2</c:v>
                </c:pt>
                <c:pt idx="265">
                  <c:v>2.5270297346217076E-2</c:v>
                </c:pt>
                <c:pt idx="266">
                  <c:v>2.5270297346217076E-2</c:v>
                </c:pt>
                <c:pt idx="267">
                  <c:v>2.5270297346217076E-2</c:v>
                </c:pt>
                <c:pt idx="268">
                  <c:v>2.5270297346217076E-2</c:v>
                </c:pt>
                <c:pt idx="269">
                  <c:v>2.5270297346217076E-2</c:v>
                </c:pt>
                <c:pt idx="270">
                  <c:v>2.5270297346217076E-2</c:v>
                </c:pt>
                <c:pt idx="271">
                  <c:v>2.5270297346217076E-2</c:v>
                </c:pt>
                <c:pt idx="272">
                  <c:v>2.5270297346217076E-2</c:v>
                </c:pt>
                <c:pt idx="273">
                  <c:v>2.5270297346217076E-2</c:v>
                </c:pt>
                <c:pt idx="274">
                  <c:v>2.5270297346217076E-2</c:v>
                </c:pt>
                <c:pt idx="275">
                  <c:v>2.5270297346217076E-2</c:v>
                </c:pt>
                <c:pt idx="276">
                  <c:v>2.5270297346217076E-2</c:v>
                </c:pt>
                <c:pt idx="277">
                  <c:v>2.5270297346217076E-2</c:v>
                </c:pt>
                <c:pt idx="278">
                  <c:v>2.5270297346217076E-2</c:v>
                </c:pt>
                <c:pt idx="279">
                  <c:v>2.5270297346217076E-2</c:v>
                </c:pt>
                <c:pt idx="280">
                  <c:v>2.5270297346217076E-2</c:v>
                </c:pt>
                <c:pt idx="281">
                  <c:v>2.5270297346217076E-2</c:v>
                </c:pt>
                <c:pt idx="282">
                  <c:v>2.5270297346217076E-2</c:v>
                </c:pt>
                <c:pt idx="283">
                  <c:v>2.5270297346217076E-2</c:v>
                </c:pt>
                <c:pt idx="284">
                  <c:v>2.5270297346217076E-2</c:v>
                </c:pt>
                <c:pt idx="285">
                  <c:v>2.5270297346217076E-2</c:v>
                </c:pt>
                <c:pt idx="286">
                  <c:v>2.5270297346217076E-2</c:v>
                </c:pt>
                <c:pt idx="287">
                  <c:v>2.5270297346217076E-2</c:v>
                </c:pt>
                <c:pt idx="288">
                  <c:v>2.5270297346217076E-2</c:v>
                </c:pt>
                <c:pt idx="289">
                  <c:v>2.5270297346217076E-2</c:v>
                </c:pt>
                <c:pt idx="290">
                  <c:v>2.5270297346217076E-2</c:v>
                </c:pt>
                <c:pt idx="291">
                  <c:v>2.5270297346217076E-2</c:v>
                </c:pt>
                <c:pt idx="292">
                  <c:v>2.5270297346217076E-2</c:v>
                </c:pt>
                <c:pt idx="293">
                  <c:v>2.5270297346217076E-2</c:v>
                </c:pt>
                <c:pt idx="294">
                  <c:v>2.5270297346217076E-2</c:v>
                </c:pt>
                <c:pt idx="295">
                  <c:v>2.5270297346217076E-2</c:v>
                </c:pt>
                <c:pt idx="296">
                  <c:v>2.5270297346217076E-2</c:v>
                </c:pt>
                <c:pt idx="297">
                  <c:v>2.5270297346217076E-2</c:v>
                </c:pt>
                <c:pt idx="298">
                  <c:v>2.5270297346217076E-2</c:v>
                </c:pt>
                <c:pt idx="299">
                  <c:v>2.5270297346217076E-2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86848"/>
        <c:axId val="430283320"/>
      </c:scatterChart>
      <c:valAx>
        <c:axId val="4302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83320"/>
        <c:crosses val="autoZero"/>
        <c:crossBetween val="midCat"/>
      </c:valAx>
      <c:valAx>
        <c:axId val="4302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0</xdr:rowOff>
    </xdr:from>
    <xdr:to>
      <xdr:col>29</xdr:col>
      <xdr:colOff>91440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/>
  </sheetViews>
  <sheetFormatPr defaultRowHeight="14.4" x14ac:dyDescent="0.55000000000000004"/>
  <cols>
    <col min="1" max="1" width="3.578125" customWidth="1"/>
  </cols>
  <sheetData>
    <row r="2" spans="2:2" ht="18.3" x14ac:dyDescent="0.7">
      <c r="B2" s="3" t="s">
        <v>61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6"/>
  <sheetViews>
    <sheetView workbookViewId="0"/>
  </sheetViews>
  <sheetFormatPr defaultRowHeight="14.4" x14ac:dyDescent="0.55000000000000004"/>
  <cols>
    <col min="1" max="1" width="3.578125" customWidth="1"/>
    <col min="2" max="3" width="9.68359375" bestFit="1" customWidth="1"/>
    <col min="8" max="8" width="10.15625" bestFit="1" customWidth="1"/>
    <col min="10" max="11" width="10.15625" bestFit="1" customWidth="1"/>
    <col min="12" max="12" width="9.68359375" bestFit="1" customWidth="1"/>
    <col min="13" max="13" width="10.68359375" bestFit="1" customWidth="1"/>
    <col min="16" max="18" width="9.68359375" bestFit="1" customWidth="1"/>
  </cols>
  <sheetData>
    <row r="2" spans="2:21" x14ac:dyDescent="0.55000000000000004">
      <c r="B2" t="s">
        <v>35</v>
      </c>
      <c r="C2" s="1">
        <v>42708</v>
      </c>
    </row>
    <row r="3" spans="2:21" x14ac:dyDescent="0.55000000000000004">
      <c r="C3" s="1"/>
    </row>
    <row r="4" spans="2:21" x14ac:dyDescent="0.55000000000000004">
      <c r="B4" t="s">
        <v>56</v>
      </c>
    </row>
    <row r="5" spans="2:21" x14ac:dyDescent="0.55000000000000004">
      <c r="B5" t="s">
        <v>0</v>
      </c>
      <c r="C5" t="s">
        <v>28</v>
      </c>
      <c r="D5" t="s">
        <v>29</v>
      </c>
      <c r="K5" t="s">
        <v>41</v>
      </c>
      <c r="L5" t="s">
        <v>59</v>
      </c>
      <c r="M5" t="s">
        <v>58</v>
      </c>
      <c r="N5" t="s">
        <v>60</v>
      </c>
      <c r="P5" t="s">
        <v>58</v>
      </c>
      <c r="Q5" t="s">
        <v>60</v>
      </c>
      <c r="R5" t="s">
        <v>62</v>
      </c>
    </row>
    <row r="6" spans="2:21" x14ac:dyDescent="0.55000000000000004">
      <c r="B6" t="s">
        <v>37</v>
      </c>
      <c r="C6" t="s">
        <v>30</v>
      </c>
      <c r="D6">
        <v>0.64666999999999997</v>
      </c>
      <c r="H6" t="str">
        <f t="shared" ref="H6:H8" si="0">LEFT(C6,1)</f>
        <v>1</v>
      </c>
      <c r="I6" t="str">
        <f t="shared" ref="I6:I8" si="1">MID(C6,3,1)</f>
        <v>M</v>
      </c>
      <c r="J6" s="1"/>
      <c r="K6">
        <f>_xll.DCB_ACTUAL_360()</f>
        <v>2</v>
      </c>
      <c r="L6">
        <f>_xll.INSTRUMENT.CASH.DEPOSIT(H6,D6/100,K6)</f>
        <v>432834304</v>
      </c>
      <c r="M6">
        <f>_xll.INSTRUMENT.FIX(L6, Valuation, Valuation)</f>
        <v>432834304</v>
      </c>
      <c r="N6">
        <v>1</v>
      </c>
      <c r="P6">
        <f>M6</f>
        <v>432834304</v>
      </c>
      <c r="Q6">
        <f>N6</f>
        <v>1</v>
      </c>
      <c r="R6">
        <f>_xll.PWFLAT.BOOTSTRAP(P6:P8, Q6:Q8)</f>
        <v>432302984</v>
      </c>
      <c r="T6">
        <v>0</v>
      </c>
      <c r="U6" s="2">
        <f>_xll.FP.PWFLAT.VALUE($R$6, T6)</f>
        <v>6.5591799559473864E-3</v>
      </c>
    </row>
    <row r="7" spans="2:21" x14ac:dyDescent="0.55000000000000004">
      <c r="B7" t="s">
        <v>38</v>
      </c>
      <c r="C7" t="s">
        <v>31</v>
      </c>
      <c r="D7">
        <v>0.74861</v>
      </c>
      <c r="H7" t="str">
        <f t="shared" si="0"/>
        <v>2</v>
      </c>
      <c r="I7" t="str">
        <f t="shared" si="1"/>
        <v>M</v>
      </c>
      <c r="J7" s="1"/>
      <c r="K7">
        <f>_xll.DCB_ACTUAL_360()</f>
        <v>2</v>
      </c>
      <c r="L7">
        <f>_xll.INSTRUMENT.CASH.DEPOSIT(H7,D7/100,K7)</f>
        <v>426842984</v>
      </c>
      <c r="M7">
        <f>_xll.INSTRUMENT.FIX(L7, Valuation, Valuation)</f>
        <v>426842984</v>
      </c>
      <c r="N7">
        <v>1</v>
      </c>
      <c r="P7">
        <f>M12</f>
        <v>432834920</v>
      </c>
      <c r="Q7">
        <f>N12</f>
        <v>0</v>
      </c>
      <c r="T7">
        <v>0.1</v>
      </c>
      <c r="U7" s="2">
        <f>_xll.FP.PWFLAT.VALUE($R$6, T7)</f>
        <v>1.0283697105555515E-2</v>
      </c>
    </row>
    <row r="8" spans="2:21" x14ac:dyDescent="0.55000000000000004">
      <c r="B8" t="s">
        <v>39</v>
      </c>
      <c r="C8" t="s">
        <v>42</v>
      </c>
      <c r="D8">
        <v>0.94638999999999995</v>
      </c>
      <c r="H8" t="str">
        <f t="shared" si="0"/>
        <v>3</v>
      </c>
      <c r="I8" t="str">
        <f t="shared" si="1"/>
        <v>M</v>
      </c>
      <c r="J8" s="1"/>
      <c r="K8">
        <f>_xll.DCB_ACTUAL_360()</f>
        <v>2</v>
      </c>
      <c r="L8">
        <f>_xll.INSTRUMENT.CASH.DEPOSIT(H8,D8/100,K8)</f>
        <v>426843600</v>
      </c>
      <c r="M8">
        <f>_xll.INSTRUMENT.FIX(L8, Valuation, Valuation)</f>
        <v>426843600</v>
      </c>
      <c r="N8">
        <v>1</v>
      </c>
      <c r="P8">
        <f>M40</f>
        <v>426846856</v>
      </c>
      <c r="Q8">
        <f>N40</f>
        <v>0</v>
      </c>
      <c r="T8">
        <v>0.2</v>
      </c>
      <c r="U8" s="2">
        <f>_xll.FP.PWFLAT.VALUE($R$6, T8)</f>
        <v>1.0283697105555515E-2</v>
      </c>
    </row>
    <row r="9" spans="2:21" x14ac:dyDescent="0.55000000000000004">
      <c r="J9" s="1"/>
      <c r="T9">
        <v>0.30000000000000004</v>
      </c>
      <c r="U9" s="2">
        <f>_xll.FP.PWFLAT.VALUE($R$6, T9)</f>
        <v>1.0283697105555515E-2</v>
      </c>
    </row>
    <row r="10" spans="2:21" x14ac:dyDescent="0.55000000000000004">
      <c r="B10" t="s">
        <v>57</v>
      </c>
      <c r="T10">
        <v>0.4</v>
      </c>
      <c r="U10" s="2">
        <f>_xll.FP.PWFLAT.VALUE($R$6, T10)</f>
        <v>2.5270297346217076E-2</v>
      </c>
    </row>
    <row r="11" spans="2:21" x14ac:dyDescent="0.55000000000000004">
      <c r="B11" t="s">
        <v>0</v>
      </c>
      <c r="C11" t="s">
        <v>1</v>
      </c>
      <c r="D11" t="s">
        <v>2</v>
      </c>
      <c r="E11" t="s">
        <v>3</v>
      </c>
      <c r="F11" t="s">
        <v>34</v>
      </c>
      <c r="J11" t="s">
        <v>40</v>
      </c>
      <c r="T11">
        <v>0.5</v>
      </c>
      <c r="U11" s="2">
        <f>_xll.FP.PWFLAT.VALUE($R$6, T11)</f>
        <v>2.5270297346217076E-2</v>
      </c>
    </row>
    <row r="12" spans="2:21" x14ac:dyDescent="0.55000000000000004">
      <c r="B12" t="s">
        <v>4</v>
      </c>
      <c r="C12" t="s">
        <v>5</v>
      </c>
      <c r="D12">
        <v>99.012500000000003</v>
      </c>
      <c r="E12">
        <v>99.015000000000001</v>
      </c>
      <c r="F12">
        <f>AVERAGE(D12:E12)</f>
        <v>99.013750000000002</v>
      </c>
      <c r="H12" s="1" t="str">
        <f>LEFT(C12,3)</f>
        <v>DEC</v>
      </c>
      <c r="I12" t="str">
        <f>RIGHT(C12,2)</f>
        <v>16</v>
      </c>
      <c r="J12" s="1">
        <f>_xll.DATE.NTH.DOW(DATEVALUE("1 "&amp;H12&amp;" 20"&amp;I12), 3, _xll.DOW_WEDNESDAY())</f>
        <v>42732</v>
      </c>
      <c r="K12">
        <f>_xll.DCB_ACTUAL_360()</f>
        <v>2</v>
      </c>
      <c r="L12">
        <f>_xll.INSTRUMENT.FORWARD.RATE.AGREEMENT(3, 1-F12/100, K12)</f>
        <v>432834920</v>
      </c>
      <c r="M12">
        <f>_xll.INSTRUMENT.FIX(L12, Valuation, J12)</f>
        <v>432834920</v>
      </c>
      <c r="N12">
        <v>0</v>
      </c>
      <c r="T12">
        <v>0.6</v>
      </c>
      <c r="U12" s="2">
        <f>_xll.FP.PWFLAT.VALUE($R$6, T12)</f>
        <v>2.5270297346217076E-2</v>
      </c>
    </row>
    <row r="13" spans="2:21" x14ac:dyDescent="0.55000000000000004">
      <c r="B13" t="s">
        <v>6</v>
      </c>
      <c r="C13" t="s">
        <v>7</v>
      </c>
      <c r="D13">
        <v>98.965000000000003</v>
      </c>
      <c r="E13">
        <v>98.97</v>
      </c>
      <c r="F13">
        <f t="shared" ref="F13:F23" si="2">AVERAGE(D13:E13)</f>
        <v>98.967500000000001</v>
      </c>
      <c r="H13" s="1" t="str">
        <f t="shared" ref="H13:H23" si="3">LEFT(C13,3)</f>
        <v>MAR</v>
      </c>
      <c r="I13" t="str">
        <f t="shared" ref="I13:I23" si="4">RIGHT(C13,2)</f>
        <v>17</v>
      </c>
      <c r="J13" s="1">
        <f>_xll.DATE.NTH.DOW(DATEVALUE("1 "&amp;H13&amp;" 20"&amp;I13), 3, _xll.DOW_WEDNESDAY())</f>
        <v>42816</v>
      </c>
      <c r="K13">
        <f>_xll.DCB_ACTUAL_360()</f>
        <v>2</v>
      </c>
      <c r="L13">
        <f>_xll.INSTRUMENT.FORWARD.RATE.AGREEMENT(3, 1-F13/100, K13)</f>
        <v>218224936</v>
      </c>
      <c r="M13">
        <f>_xll.INSTRUMENT.FIX(L13, Valuation, J13)</f>
        <v>218224936</v>
      </c>
      <c r="N13">
        <v>0</v>
      </c>
      <c r="T13">
        <v>0.7</v>
      </c>
      <c r="U13" s="2">
        <f>_xll.FP.PWFLAT.VALUE($R$6, T13)</f>
        <v>2.5270297346217076E-2</v>
      </c>
    </row>
    <row r="14" spans="2:21" x14ac:dyDescent="0.55000000000000004">
      <c r="B14" t="s">
        <v>8</v>
      </c>
      <c r="C14" t="s">
        <v>9</v>
      </c>
      <c r="D14">
        <v>98.834999999999994</v>
      </c>
      <c r="E14">
        <v>98.844999999999999</v>
      </c>
      <c r="F14">
        <f t="shared" si="2"/>
        <v>98.84</v>
      </c>
      <c r="H14" s="1" t="str">
        <f t="shared" si="3"/>
        <v>JUN</v>
      </c>
      <c r="I14" t="str">
        <f t="shared" si="4"/>
        <v>17</v>
      </c>
      <c r="J14" s="1">
        <f>_xll.DATE.NTH.DOW(DATEVALUE("1 "&amp;H14&amp;" 20"&amp;I14), 3, _xll.DOW_WEDNESDAY())</f>
        <v>42914</v>
      </c>
      <c r="K14">
        <f>_xll.DCB_ACTUAL_360()</f>
        <v>2</v>
      </c>
      <c r="L14">
        <f>_xll.INSTRUMENT.FORWARD.RATE.AGREEMENT(3, 1-F14/100, K14)</f>
        <v>218223088</v>
      </c>
      <c r="M14">
        <f>_xll.INSTRUMENT.FIX(L14, Valuation, J14)</f>
        <v>218223088</v>
      </c>
      <c r="N14">
        <v>0</v>
      </c>
      <c r="T14">
        <v>0.79999999999999993</v>
      </c>
      <c r="U14" s="2">
        <f>_xll.FP.PWFLAT.VALUE($R$6, T14)</f>
        <v>2.5270297346217076E-2</v>
      </c>
    </row>
    <row r="15" spans="2:21" x14ac:dyDescent="0.55000000000000004">
      <c r="B15" t="s">
        <v>10</v>
      </c>
      <c r="C15" t="s">
        <v>11</v>
      </c>
      <c r="D15">
        <v>98.745000000000005</v>
      </c>
      <c r="E15">
        <v>98.754999999999995</v>
      </c>
      <c r="F15">
        <f t="shared" si="2"/>
        <v>98.75</v>
      </c>
      <c r="H15" s="1" t="str">
        <f t="shared" si="3"/>
        <v>SEP</v>
      </c>
      <c r="I15" t="str">
        <f t="shared" si="4"/>
        <v>17</v>
      </c>
      <c r="J15" s="1">
        <f>_xll.DATE.NTH.DOW(DATEVALUE("1 "&amp;H15&amp;" 20"&amp;I15), 3, _xll.DOW_WEDNESDAY())</f>
        <v>43005</v>
      </c>
      <c r="K15">
        <f>_xll.DCB_ACTUAL_360()</f>
        <v>2</v>
      </c>
      <c r="L15">
        <f>_xll.INSTRUMENT.FORWARD.RATE.AGREEMENT(3, 1-F15/100, K15)</f>
        <v>218225816</v>
      </c>
      <c r="M15">
        <f>_xll.INSTRUMENT.FIX(L15, Valuation, J15)</f>
        <v>218225816</v>
      </c>
      <c r="N15">
        <v>0</v>
      </c>
      <c r="T15">
        <v>0.89999999999999991</v>
      </c>
      <c r="U15" s="2">
        <f>_xll.FP.PWFLAT.VALUE($R$6, T15)</f>
        <v>2.5270297346217076E-2</v>
      </c>
    </row>
    <row r="16" spans="2:21" x14ac:dyDescent="0.55000000000000004">
      <c r="B16" t="s">
        <v>12</v>
      </c>
      <c r="C16" t="s">
        <v>13</v>
      </c>
      <c r="D16">
        <v>98.62</v>
      </c>
      <c r="E16">
        <v>98.625</v>
      </c>
      <c r="F16">
        <f t="shared" si="2"/>
        <v>98.622500000000002</v>
      </c>
      <c r="H16" s="1" t="str">
        <f t="shared" si="3"/>
        <v>DEC</v>
      </c>
      <c r="I16" t="str">
        <f t="shared" si="4"/>
        <v>17</v>
      </c>
      <c r="J16" s="1">
        <f>_xll.DATE.NTH.DOW(DATEVALUE("1 "&amp;H16&amp;" 20"&amp;I16), 3, _xll.DOW_WEDNESDAY())</f>
        <v>43096</v>
      </c>
      <c r="K16">
        <f>_xll.DCB_ACTUAL_360()</f>
        <v>2</v>
      </c>
      <c r="L16">
        <f>_xll.INSTRUMENT.FORWARD.RATE.AGREEMENT(3, 1-F16/100, K16)</f>
        <v>218221328</v>
      </c>
      <c r="M16">
        <f>_xll.INSTRUMENT.FIX(L16, Valuation, J16)</f>
        <v>218221328</v>
      </c>
      <c r="N16">
        <v>0</v>
      </c>
      <c r="T16">
        <v>0.99999999999999989</v>
      </c>
      <c r="U16" s="2">
        <f>_xll.FP.PWFLAT.VALUE($R$6, T16)</f>
        <v>2.5270297346217076E-2</v>
      </c>
    </row>
    <row r="17" spans="2:21" x14ac:dyDescent="0.55000000000000004">
      <c r="B17" t="s">
        <v>14</v>
      </c>
      <c r="C17" t="s">
        <v>15</v>
      </c>
      <c r="D17">
        <v>98.52</v>
      </c>
      <c r="E17">
        <v>98.53</v>
      </c>
      <c r="F17">
        <f t="shared" si="2"/>
        <v>98.525000000000006</v>
      </c>
      <c r="H17" s="1" t="str">
        <f t="shared" si="3"/>
        <v>MAR</v>
      </c>
      <c r="I17" t="str">
        <f t="shared" si="4"/>
        <v>18</v>
      </c>
      <c r="J17" s="1">
        <f>_xll.DATE.NTH.DOW(DATEVALUE("1 "&amp;H17&amp;" 20"&amp;I17), 3, _xll.DOW_WEDNESDAY())</f>
        <v>43187</v>
      </c>
      <c r="K17">
        <f>_xll.DCB_ACTUAL_360()</f>
        <v>2</v>
      </c>
      <c r="L17">
        <f>_xll.INSTRUMENT.FORWARD.RATE.AGREEMENT(3, 1-F17/100, K17)</f>
        <v>218225112</v>
      </c>
      <c r="M17">
        <f>_xll.INSTRUMENT.FIX(L17, Valuation, J17)</f>
        <v>218225112</v>
      </c>
      <c r="N17">
        <v>0</v>
      </c>
      <c r="T17">
        <v>1.0999999999999999</v>
      </c>
      <c r="U17" s="2">
        <f>_xll.FP.PWFLAT.VALUE($R$6, T17)</f>
        <v>2.5270297346217076E-2</v>
      </c>
    </row>
    <row r="18" spans="2:21" x14ac:dyDescent="0.55000000000000004">
      <c r="B18" t="s">
        <v>16</v>
      </c>
      <c r="C18" t="s">
        <v>17</v>
      </c>
      <c r="D18">
        <v>98.41</v>
      </c>
      <c r="E18">
        <v>98.42</v>
      </c>
      <c r="F18">
        <f t="shared" si="2"/>
        <v>98.414999999999992</v>
      </c>
      <c r="H18" s="1" t="str">
        <f t="shared" si="3"/>
        <v>JUN</v>
      </c>
      <c r="I18" t="str">
        <f t="shared" si="4"/>
        <v>18</v>
      </c>
      <c r="J18" s="1">
        <f>_xll.DATE.NTH.DOW(DATEVALUE("1 "&amp;H18&amp;" 20"&amp;I18), 3, _xll.DOW_WEDNESDAY())</f>
        <v>43278</v>
      </c>
      <c r="K18">
        <f>_xll.DCB_ACTUAL_360()</f>
        <v>2</v>
      </c>
      <c r="L18">
        <f>_xll.INSTRUMENT.FORWARD.RATE.AGREEMENT(3, 1-F18/100, K18)</f>
        <v>218224672</v>
      </c>
      <c r="M18">
        <f>_xll.INSTRUMENT.FIX(L18, Valuation, J18)</f>
        <v>218224672</v>
      </c>
      <c r="N18">
        <v>0</v>
      </c>
      <c r="T18">
        <v>1.2</v>
      </c>
      <c r="U18" s="2">
        <f>_xll.FP.PWFLAT.VALUE($R$6, T18)</f>
        <v>2.5270297346217076E-2</v>
      </c>
    </row>
    <row r="19" spans="2:21" x14ac:dyDescent="0.55000000000000004">
      <c r="B19" t="s">
        <v>18</v>
      </c>
      <c r="C19" t="s">
        <v>19</v>
      </c>
      <c r="D19">
        <v>98.3</v>
      </c>
      <c r="E19">
        <v>98.31</v>
      </c>
      <c r="F19">
        <f t="shared" si="2"/>
        <v>98.305000000000007</v>
      </c>
      <c r="H19" s="1" t="str">
        <f t="shared" si="3"/>
        <v>SEP</v>
      </c>
      <c r="I19" t="str">
        <f t="shared" si="4"/>
        <v>18</v>
      </c>
      <c r="J19" s="1">
        <f>_xll.DATE.NTH.DOW(DATEVALUE("1 "&amp;H19&amp;" 20"&amp;I19), 3, _xll.DOW_WEDNESDAY())</f>
        <v>43369</v>
      </c>
      <c r="K19">
        <f>_xll.DCB_ACTUAL_360()</f>
        <v>2</v>
      </c>
      <c r="L19">
        <f>_xll.INSTRUMENT.FORWARD.RATE.AGREEMENT(3, 1-F19/100, K19)</f>
        <v>218223000</v>
      </c>
      <c r="M19">
        <f>_xll.INSTRUMENT.FIX(L19, Valuation, J19)</f>
        <v>218223000</v>
      </c>
      <c r="N19">
        <v>0</v>
      </c>
      <c r="T19">
        <v>1.3</v>
      </c>
      <c r="U19" s="2">
        <f>_xll.FP.PWFLAT.VALUE($R$6, T19)</f>
        <v>2.5270297346217076E-2</v>
      </c>
    </row>
    <row r="20" spans="2:21" x14ac:dyDescent="0.55000000000000004">
      <c r="B20" t="s">
        <v>20</v>
      </c>
      <c r="C20" t="s">
        <v>21</v>
      </c>
      <c r="D20">
        <v>98.18</v>
      </c>
      <c r="E20">
        <v>98.19</v>
      </c>
      <c r="F20">
        <f t="shared" si="2"/>
        <v>98.185000000000002</v>
      </c>
      <c r="H20" s="1" t="str">
        <f t="shared" si="3"/>
        <v>DEC</v>
      </c>
      <c r="I20" t="str">
        <f t="shared" si="4"/>
        <v>18</v>
      </c>
      <c r="J20" s="1">
        <f>_xll.DATE.NTH.DOW(DATEVALUE("1 "&amp;H20&amp;" 20"&amp;I20), 3, _xll.DOW_WEDNESDAY())</f>
        <v>43460</v>
      </c>
      <c r="K20">
        <f>_xll.DCB_ACTUAL_360()</f>
        <v>2</v>
      </c>
      <c r="L20">
        <f>_xll.INSTRUMENT.FORWARD.RATE.AGREEMENT(3, 1-F20/100, K20)</f>
        <v>218224144</v>
      </c>
      <c r="M20">
        <f>_xll.INSTRUMENT.FIX(L20, Valuation, J20)</f>
        <v>218224144</v>
      </c>
      <c r="N20">
        <v>0</v>
      </c>
      <c r="T20">
        <v>1.4000000000000001</v>
      </c>
      <c r="U20" s="2">
        <f>_xll.FP.PWFLAT.VALUE($R$6, T20)</f>
        <v>2.5270297346217076E-2</v>
      </c>
    </row>
    <row r="21" spans="2:21" x14ac:dyDescent="0.55000000000000004">
      <c r="B21" t="s">
        <v>22</v>
      </c>
      <c r="C21" t="s">
        <v>23</v>
      </c>
      <c r="D21">
        <v>98.1</v>
      </c>
      <c r="E21">
        <v>98.11</v>
      </c>
      <c r="F21">
        <f t="shared" si="2"/>
        <v>98.10499999999999</v>
      </c>
      <c r="H21" s="1" t="str">
        <f t="shared" si="3"/>
        <v>MAR</v>
      </c>
      <c r="I21" t="str">
        <f t="shared" si="4"/>
        <v>19</v>
      </c>
      <c r="J21" s="1">
        <f>_xll.DATE.NTH.DOW(DATEVALUE("1 "&amp;H21&amp;" 20"&amp;I21), 3, _xll.DOW_WEDNESDAY())</f>
        <v>43551</v>
      </c>
      <c r="K21">
        <f>_xll.DCB_ACTUAL_360()</f>
        <v>2</v>
      </c>
      <c r="L21">
        <f>_xll.INSTRUMENT.FORWARD.RATE.AGREEMENT(3, 1-F21/100, K21)</f>
        <v>218222120</v>
      </c>
      <c r="M21">
        <f>_xll.INSTRUMENT.FIX(L21, Valuation, J21)</f>
        <v>218222120</v>
      </c>
      <c r="N21">
        <v>0</v>
      </c>
      <c r="T21">
        <v>1.5000000000000002</v>
      </c>
      <c r="U21" s="2">
        <f>_xll.FP.PWFLAT.VALUE($R$6, T21)</f>
        <v>2.5270297346217076E-2</v>
      </c>
    </row>
    <row r="22" spans="2:21" x14ac:dyDescent="0.55000000000000004">
      <c r="B22" t="s">
        <v>24</v>
      </c>
      <c r="C22" t="s">
        <v>25</v>
      </c>
      <c r="D22">
        <v>98.004999999999995</v>
      </c>
      <c r="E22">
        <v>98.015000000000001</v>
      </c>
      <c r="F22">
        <f t="shared" si="2"/>
        <v>98.009999999999991</v>
      </c>
      <c r="H22" s="1" t="str">
        <f t="shared" si="3"/>
        <v>JUN</v>
      </c>
      <c r="I22" t="str">
        <f t="shared" si="4"/>
        <v>19</v>
      </c>
      <c r="J22" s="1">
        <f>_xll.DATE.NTH.DOW(DATEVALUE("1 "&amp;H22&amp;" 20"&amp;I22), 3, _xll.DOW_WEDNESDAY())</f>
        <v>43642</v>
      </c>
      <c r="K22">
        <f>_xll.DCB_ACTUAL_360()</f>
        <v>2</v>
      </c>
      <c r="L22">
        <f>_xll.INSTRUMENT.FORWARD.RATE.AGREEMENT(3, 1-F22/100, K22)</f>
        <v>218222912</v>
      </c>
      <c r="M22">
        <f>_xll.INSTRUMENT.FIX(L22, Valuation, J22)</f>
        <v>218222912</v>
      </c>
      <c r="N22">
        <v>0</v>
      </c>
      <c r="T22">
        <v>1.6000000000000003</v>
      </c>
      <c r="U22" s="2">
        <f>_xll.FP.PWFLAT.VALUE($R$6, T22)</f>
        <v>2.5270297346217076E-2</v>
      </c>
    </row>
    <row r="23" spans="2:21" x14ac:dyDescent="0.55000000000000004">
      <c r="B23" t="s">
        <v>26</v>
      </c>
      <c r="C23" t="s">
        <v>27</v>
      </c>
      <c r="D23">
        <v>97.924999999999997</v>
      </c>
      <c r="E23">
        <v>97.93</v>
      </c>
      <c r="F23">
        <f t="shared" si="2"/>
        <v>97.927500000000009</v>
      </c>
      <c r="H23" s="1" t="str">
        <f t="shared" si="3"/>
        <v>SEP</v>
      </c>
      <c r="I23" t="str">
        <f t="shared" si="4"/>
        <v>19</v>
      </c>
      <c r="J23" s="1">
        <f>_xll.DATE.NTH.DOW(DATEVALUE("1 "&amp;H23&amp;" 20"&amp;I23), 3, _xll.DOW_WEDNESDAY())</f>
        <v>43733</v>
      </c>
      <c r="K23">
        <f>_xll.DCB_ACTUAL_360()</f>
        <v>2</v>
      </c>
      <c r="L23">
        <f>_xll.INSTRUMENT.FORWARD.RATE.AGREEMENT(3, 1-F23/100, K23)</f>
        <v>218222560</v>
      </c>
      <c r="M23">
        <f>_xll.INSTRUMENT.FIX(L23, Valuation, J23)</f>
        <v>218222560</v>
      </c>
      <c r="N23">
        <v>0</v>
      </c>
      <c r="T23">
        <v>1.7000000000000004</v>
      </c>
      <c r="U23" s="2">
        <f>_xll.FP.PWFLAT.VALUE($R$6, T23)</f>
        <v>2.5270297346217076E-2</v>
      </c>
    </row>
    <row r="24" spans="2:21" x14ac:dyDescent="0.55000000000000004">
      <c r="T24">
        <v>1.8000000000000005</v>
      </c>
      <c r="U24" s="2">
        <f>_xll.FP.PWFLAT.VALUE($R$6, T24)</f>
        <v>2.5270297346217076E-2</v>
      </c>
    </row>
    <row r="25" spans="2:21" x14ac:dyDescent="0.55000000000000004">
      <c r="B25" t="s">
        <v>32</v>
      </c>
      <c r="C25" t="s">
        <v>29</v>
      </c>
      <c r="T25">
        <v>1.9000000000000006</v>
      </c>
      <c r="U25" s="2">
        <f>_xll.FP.PWFLAT.VALUE($R$6, T25)</f>
        <v>2.5270297346217076E-2</v>
      </c>
    </row>
    <row r="26" spans="2:21" x14ac:dyDescent="0.55000000000000004">
      <c r="B26" t="s">
        <v>0</v>
      </c>
      <c r="C26" t="s">
        <v>33</v>
      </c>
      <c r="D26" t="s">
        <v>2</v>
      </c>
      <c r="E26" t="s">
        <v>3</v>
      </c>
      <c r="F26" t="s">
        <v>34</v>
      </c>
      <c r="T26">
        <v>2.0000000000000004</v>
      </c>
      <c r="U26" s="2">
        <f>_xll.FP.PWFLAT.VALUE($R$6, T26)</f>
        <v>2.5270297346217076E-2</v>
      </c>
    </row>
    <row r="27" spans="2:21" x14ac:dyDescent="0.55000000000000004">
      <c r="B27" t="s">
        <v>36</v>
      </c>
      <c r="C27">
        <v>2</v>
      </c>
      <c r="D27">
        <v>1.3091999999999999</v>
      </c>
      <c r="E27">
        <v>1.3117000000000001</v>
      </c>
      <c r="F27">
        <v>1.3104499999999999</v>
      </c>
      <c r="J27">
        <f>_xll.FREQ_SEMIANNUAL()</f>
        <v>2</v>
      </c>
      <c r="K27">
        <f>_xll.DCB_US30_360()</f>
        <v>0</v>
      </c>
      <c r="L27">
        <f>_xll.INSTRUMENT.INTEREST.RATE.SWAP(C27, F27/100, J27, K27)</f>
        <v>432833776</v>
      </c>
      <c r="M27">
        <f>_xll.INSTRUMENT.FIX(L27,Valuation,Valuation)</f>
        <v>432833776</v>
      </c>
      <c r="N27">
        <v>0</v>
      </c>
      <c r="T27">
        <v>2.1000000000000005</v>
      </c>
      <c r="U27" s="2">
        <f>_xll.FP.PWFLAT.VALUE($R$6, T27)</f>
        <v>2.5270297346217076E-2</v>
      </c>
    </row>
    <row r="28" spans="2:21" x14ac:dyDescent="0.55000000000000004">
      <c r="B28" t="s">
        <v>43</v>
      </c>
      <c r="C28">
        <v>3</v>
      </c>
      <c r="D28">
        <v>1.506</v>
      </c>
      <c r="E28">
        <v>1.51</v>
      </c>
      <c r="F28">
        <v>1.508</v>
      </c>
      <c r="J28">
        <f>_xll.FREQ_SEMIANNUAL()</f>
        <v>2</v>
      </c>
      <c r="K28">
        <f>_xll.DCB_US30_360()</f>
        <v>0</v>
      </c>
      <c r="L28">
        <f>_xll.INSTRUMENT.INTEREST.RATE.SWAP(C28, F28/100, J28, K28)</f>
        <v>426847032</v>
      </c>
      <c r="M28">
        <f>_xll.INSTRUMENT.FIX(L28,Valuation,Valuation)</f>
        <v>426847032</v>
      </c>
      <c r="N28">
        <v>0</v>
      </c>
      <c r="T28">
        <v>2.2000000000000006</v>
      </c>
      <c r="U28" s="2">
        <f>_xll.FP.PWFLAT.VALUE($R$6, T28)</f>
        <v>2.5270297346217076E-2</v>
      </c>
    </row>
    <row r="29" spans="2:21" x14ac:dyDescent="0.55000000000000004">
      <c r="B29" t="s">
        <v>44</v>
      </c>
      <c r="C29">
        <v>4</v>
      </c>
      <c r="D29">
        <v>1.6754</v>
      </c>
      <c r="E29">
        <v>1.6779999999999999</v>
      </c>
      <c r="F29">
        <v>1.6766999999999999</v>
      </c>
      <c r="J29">
        <f>_xll.FREQ_SEMIANNUAL()</f>
        <v>2</v>
      </c>
      <c r="K29">
        <f>_xll.DCB_US30_360()</f>
        <v>0</v>
      </c>
      <c r="L29">
        <f>_xll.INSTRUMENT.INTEREST.RATE.SWAP(C29, F29/100, J29, K29)</f>
        <v>426846416</v>
      </c>
      <c r="M29">
        <f>_xll.INSTRUMENT.FIX(L29,Valuation,Valuation)</f>
        <v>426846416</v>
      </c>
      <c r="N29">
        <v>0</v>
      </c>
      <c r="T29">
        <v>2.3000000000000007</v>
      </c>
      <c r="U29" s="2">
        <f>_xll.FP.PWFLAT.VALUE($R$6, T29)</f>
        <v>2.5270297346217076E-2</v>
      </c>
    </row>
    <row r="30" spans="2:21" x14ac:dyDescent="0.55000000000000004">
      <c r="B30" t="s">
        <v>45</v>
      </c>
      <c r="C30">
        <v>5</v>
      </c>
      <c r="D30">
        <v>1.81</v>
      </c>
      <c r="E30">
        <v>1.8140000000000001</v>
      </c>
      <c r="F30">
        <v>1.8120000000000001</v>
      </c>
      <c r="J30">
        <f>_xll.FREQ_SEMIANNUAL()</f>
        <v>2</v>
      </c>
      <c r="K30">
        <f>_xll.DCB_US30_360()</f>
        <v>0</v>
      </c>
      <c r="L30">
        <f>_xll.INSTRUMENT.INTEREST.RATE.SWAP(C30, F30/100, J30, K30)</f>
        <v>426845448</v>
      </c>
      <c r="M30">
        <f>_xll.INSTRUMENT.FIX(L30,Valuation,Valuation)</f>
        <v>426845448</v>
      </c>
      <c r="N30">
        <v>0</v>
      </c>
      <c r="T30">
        <v>2.4000000000000008</v>
      </c>
      <c r="U30" s="2">
        <f>_xll.FP.PWFLAT.VALUE($R$6, T30)</f>
        <v>2.5270297346217076E-2</v>
      </c>
    </row>
    <row r="31" spans="2:21" x14ac:dyDescent="0.55000000000000004">
      <c r="B31" t="s">
        <v>46</v>
      </c>
      <c r="C31">
        <v>6</v>
      </c>
      <c r="D31">
        <v>1.9245000000000001</v>
      </c>
      <c r="E31">
        <v>1.9335</v>
      </c>
      <c r="F31">
        <v>1.929</v>
      </c>
      <c r="J31">
        <f>_xll.FREQ_SEMIANNUAL()</f>
        <v>2</v>
      </c>
      <c r="K31">
        <f>_xll.DCB_US30_360()</f>
        <v>0</v>
      </c>
      <c r="L31">
        <f>_xll.INSTRUMENT.INTEREST.RATE.SWAP(C31, F31/100, J31, K31)</f>
        <v>426845360</v>
      </c>
      <c r="M31">
        <f>_xll.INSTRUMENT.FIX(L31,Valuation,Valuation)</f>
        <v>426845360</v>
      </c>
      <c r="N31">
        <v>0</v>
      </c>
      <c r="T31">
        <v>2.5000000000000009</v>
      </c>
      <c r="U31" s="2">
        <f>_xll.FP.PWFLAT.VALUE($R$6, T31)</f>
        <v>2.5270297346217076E-2</v>
      </c>
    </row>
    <row r="32" spans="2:21" x14ac:dyDescent="0.55000000000000004">
      <c r="B32" t="s">
        <v>47</v>
      </c>
      <c r="C32">
        <v>7</v>
      </c>
      <c r="D32">
        <v>2.0249999999999999</v>
      </c>
      <c r="E32">
        <v>2.0270000000000001</v>
      </c>
      <c r="F32">
        <v>2.0259999999999998</v>
      </c>
      <c r="J32">
        <f>_xll.FREQ_SEMIANNUAL()</f>
        <v>2</v>
      </c>
      <c r="K32">
        <f>_xll.DCB_US30_360()</f>
        <v>0</v>
      </c>
      <c r="L32">
        <f>_xll.INSTRUMENT.INTEREST.RATE.SWAP(C32, F32/100, J32, K32)</f>
        <v>426845888</v>
      </c>
      <c r="M32">
        <f>_xll.INSTRUMENT.FIX(L32,Valuation,Valuation)</f>
        <v>426845888</v>
      </c>
      <c r="N32">
        <v>0</v>
      </c>
      <c r="T32">
        <v>2.600000000000001</v>
      </c>
      <c r="U32" s="2">
        <f>_xll.FP.PWFLAT.VALUE($R$6, T32)</f>
        <v>2.5270297346217076E-2</v>
      </c>
    </row>
    <row r="33" spans="2:21" x14ac:dyDescent="0.55000000000000004">
      <c r="B33" t="s">
        <v>48</v>
      </c>
      <c r="C33">
        <v>8</v>
      </c>
      <c r="D33">
        <v>2.1015000000000001</v>
      </c>
      <c r="E33">
        <v>2.1032000000000002</v>
      </c>
      <c r="F33">
        <v>2.1023500000000004</v>
      </c>
      <c r="J33">
        <f>_xll.FREQ_SEMIANNUAL()</f>
        <v>2</v>
      </c>
      <c r="K33">
        <f>_xll.DCB_US30_360()</f>
        <v>0</v>
      </c>
      <c r="L33">
        <f>_xll.INSTRUMENT.INTEREST.RATE.SWAP(C33, F33/100, J33, K33)</f>
        <v>426845008</v>
      </c>
      <c r="M33">
        <f>_xll.INSTRUMENT.FIX(L33,Valuation,Valuation)</f>
        <v>426845008</v>
      </c>
      <c r="N33">
        <v>0</v>
      </c>
      <c r="T33">
        <v>2.7000000000000011</v>
      </c>
      <c r="U33" s="2">
        <f>_xll.FP.PWFLAT.VALUE($R$6, T33)</f>
        <v>2.5270297346217076E-2</v>
      </c>
    </row>
    <row r="34" spans="2:21" x14ac:dyDescent="0.55000000000000004">
      <c r="B34" t="s">
        <v>49</v>
      </c>
      <c r="C34">
        <v>9</v>
      </c>
      <c r="D34">
        <v>2.1663999999999999</v>
      </c>
      <c r="E34">
        <v>2.1753999999999998</v>
      </c>
      <c r="F34">
        <v>2.1708999999999996</v>
      </c>
      <c r="J34">
        <f>_xll.FREQ_SEMIANNUAL()</f>
        <v>2</v>
      </c>
      <c r="K34">
        <f>_xll.DCB_US30_360()</f>
        <v>0</v>
      </c>
      <c r="L34">
        <f>_xll.INSTRUMENT.INTEREST.RATE.SWAP(C34, F34/100, J34, K34)</f>
        <v>426846768</v>
      </c>
      <c r="M34">
        <f>_xll.INSTRUMENT.FIX(L34,Valuation,Valuation)</f>
        <v>426846768</v>
      </c>
      <c r="N34">
        <v>0</v>
      </c>
      <c r="T34">
        <v>2.8000000000000012</v>
      </c>
      <c r="U34" s="2">
        <f>_xll.FP.PWFLAT.VALUE($R$6, T34)</f>
        <v>2.5270297346217076E-2</v>
      </c>
    </row>
    <row r="35" spans="2:21" x14ac:dyDescent="0.55000000000000004">
      <c r="B35" t="s">
        <v>50</v>
      </c>
      <c r="C35">
        <v>10</v>
      </c>
      <c r="D35">
        <v>2.2219000000000002</v>
      </c>
      <c r="E35">
        <v>2.2309000000000001</v>
      </c>
      <c r="F35">
        <v>2.2263999999999999</v>
      </c>
      <c r="J35">
        <f>_xll.FREQ_SEMIANNUAL()</f>
        <v>2</v>
      </c>
      <c r="K35">
        <f>_xll.DCB_US30_360()</f>
        <v>0</v>
      </c>
      <c r="L35">
        <f>_xll.INSTRUMENT.INTEREST.RATE.SWAP(C35, F35/100, J35, K35)</f>
        <v>426845184</v>
      </c>
      <c r="M35">
        <f>_xll.INSTRUMENT.FIX(L35,Valuation,Valuation)</f>
        <v>426845184</v>
      </c>
      <c r="N35">
        <v>0</v>
      </c>
      <c r="T35">
        <v>2.9000000000000012</v>
      </c>
      <c r="U35" s="2">
        <f>_xll.FP.PWFLAT.VALUE($R$6, T35)</f>
        <v>2.5270297346217076E-2</v>
      </c>
    </row>
    <row r="36" spans="2:21" x14ac:dyDescent="0.55000000000000004">
      <c r="B36" t="s">
        <v>51</v>
      </c>
      <c r="C36">
        <v>12</v>
      </c>
      <c r="D36">
        <v>2.3136999999999999</v>
      </c>
      <c r="E36">
        <v>2.3163999999999998</v>
      </c>
      <c r="F36">
        <v>2.3150499999999998</v>
      </c>
      <c r="J36">
        <f>_xll.FREQ_SEMIANNUAL()</f>
        <v>2</v>
      </c>
      <c r="K36">
        <f>_xll.DCB_US30_360()</f>
        <v>0</v>
      </c>
      <c r="L36">
        <f>_xll.INSTRUMENT.INTEREST.RATE.SWAP(C36, F36/100, J36, K36)</f>
        <v>426846152</v>
      </c>
      <c r="M36">
        <f>_xll.INSTRUMENT.FIX(L36,Valuation,Valuation)</f>
        <v>426846152</v>
      </c>
      <c r="N36">
        <v>0</v>
      </c>
      <c r="T36">
        <v>3.0000000000000013</v>
      </c>
      <c r="U36" s="2">
        <f>_xll.FP.PWFLAT.VALUE($R$6, T36)</f>
        <v>2.5270297346217076E-2</v>
      </c>
    </row>
    <row r="37" spans="2:21" x14ac:dyDescent="0.55000000000000004">
      <c r="B37" t="s">
        <v>52</v>
      </c>
      <c r="C37">
        <v>15</v>
      </c>
      <c r="D37">
        <v>2.3997000000000002</v>
      </c>
      <c r="E37">
        <v>2.4024000000000001</v>
      </c>
      <c r="F37">
        <v>2.4010500000000001</v>
      </c>
      <c r="J37">
        <f>_xll.FREQ_SEMIANNUAL()</f>
        <v>2</v>
      </c>
      <c r="K37">
        <f>_xll.DCB_US30_360()</f>
        <v>0</v>
      </c>
      <c r="L37">
        <f>_xll.INSTRUMENT.INTEREST.RATE.SWAP(C37, F37/100, J37, K37)</f>
        <v>426844920</v>
      </c>
      <c r="M37">
        <f>_xll.INSTRUMENT.FIX(L37,Valuation,Valuation)</f>
        <v>426844920</v>
      </c>
      <c r="N37">
        <v>0</v>
      </c>
      <c r="T37">
        <v>3.1000000000000014</v>
      </c>
      <c r="U37" s="2">
        <f>_xll.FP.PWFLAT.VALUE($R$6, T37)</f>
        <v>2.5270297346217076E-2</v>
      </c>
    </row>
    <row r="38" spans="2:21" x14ac:dyDescent="0.55000000000000004">
      <c r="B38" t="s">
        <v>53</v>
      </c>
      <c r="C38">
        <v>20</v>
      </c>
      <c r="D38">
        <v>2.4762</v>
      </c>
      <c r="E38">
        <v>2.4788999999999999</v>
      </c>
      <c r="F38">
        <v>2.4775499999999999</v>
      </c>
      <c r="J38">
        <f>_xll.FREQ_SEMIANNUAL()</f>
        <v>2</v>
      </c>
      <c r="K38">
        <f>_xll.DCB_US30_360()</f>
        <v>0</v>
      </c>
      <c r="L38">
        <f>_xll.INSTRUMENT.INTEREST.RATE.SWAP(C38, F38/100, J38, K38)</f>
        <v>426847120</v>
      </c>
      <c r="M38">
        <f>_xll.INSTRUMENT.FIX(L38,Valuation,Valuation)</f>
        <v>426847120</v>
      </c>
      <c r="N38">
        <v>0</v>
      </c>
      <c r="T38">
        <v>3.2000000000000015</v>
      </c>
      <c r="U38" s="2">
        <f>_xll.FP.PWFLAT.VALUE($R$6, T38)</f>
        <v>2.5270297346217076E-2</v>
      </c>
    </row>
    <row r="39" spans="2:21" x14ac:dyDescent="0.55000000000000004">
      <c r="B39" t="s">
        <v>54</v>
      </c>
      <c r="C39">
        <v>25</v>
      </c>
      <c r="D39">
        <v>2.5072000000000001</v>
      </c>
      <c r="E39">
        <v>2.5089999999999999</v>
      </c>
      <c r="F39">
        <v>2.5080999999999998</v>
      </c>
      <c r="J39">
        <f>_xll.FREQ_SEMIANNUAL()</f>
        <v>2</v>
      </c>
      <c r="K39">
        <f>_xll.DCB_US30_360()</f>
        <v>0</v>
      </c>
      <c r="L39">
        <f>_xll.INSTRUMENT.INTEREST.RATE.SWAP(C39, F39/100, J39, K39)</f>
        <v>426845096</v>
      </c>
      <c r="M39">
        <f>_xll.INSTRUMENT.FIX(L39,Valuation,Valuation)</f>
        <v>426845096</v>
      </c>
      <c r="N39">
        <v>0</v>
      </c>
      <c r="T39">
        <v>3.3000000000000016</v>
      </c>
      <c r="U39" s="2">
        <f>_xll.FP.PWFLAT.VALUE($R$6, T39)</f>
        <v>2.5270297346217076E-2</v>
      </c>
    </row>
    <row r="40" spans="2:21" x14ac:dyDescent="0.55000000000000004">
      <c r="B40" t="s">
        <v>55</v>
      </c>
      <c r="C40">
        <v>30</v>
      </c>
      <c r="D40">
        <v>2.5177</v>
      </c>
      <c r="E40">
        <v>2.5204</v>
      </c>
      <c r="F40">
        <v>2.51905</v>
      </c>
      <c r="J40">
        <f>_xll.FREQ_SEMIANNUAL()</f>
        <v>2</v>
      </c>
      <c r="K40">
        <f>_xll.DCB_US30_360()</f>
        <v>0</v>
      </c>
      <c r="L40">
        <f>_xll.INSTRUMENT.INTEREST.RATE.SWAP(C40, F40/100, J40, K40)</f>
        <v>426846856</v>
      </c>
      <c r="M40">
        <f>_xll.INSTRUMENT.FIX(L40,Valuation,Valuation)</f>
        <v>426846856</v>
      </c>
      <c r="N40">
        <v>0</v>
      </c>
      <c r="T40">
        <v>3.4000000000000017</v>
      </c>
      <c r="U40" s="2">
        <f>_xll.FP.PWFLAT.VALUE($R$6, T40)</f>
        <v>2.5270297346217076E-2</v>
      </c>
    </row>
    <row r="41" spans="2:21" x14ac:dyDescent="0.55000000000000004">
      <c r="T41">
        <v>3.5000000000000018</v>
      </c>
      <c r="U41" s="2">
        <f>_xll.FP.PWFLAT.VALUE($R$6, T41)</f>
        <v>2.5270297346217076E-2</v>
      </c>
    </row>
    <row r="42" spans="2:21" x14ac:dyDescent="0.55000000000000004">
      <c r="T42">
        <v>3.6000000000000019</v>
      </c>
      <c r="U42" s="2">
        <f>_xll.FP.PWFLAT.VALUE($R$6, T42)</f>
        <v>2.5270297346217076E-2</v>
      </c>
    </row>
    <row r="43" spans="2:21" x14ac:dyDescent="0.55000000000000004">
      <c r="T43">
        <v>3.700000000000002</v>
      </c>
      <c r="U43" s="2">
        <f>_xll.FP.PWFLAT.VALUE($R$6, T43)</f>
        <v>2.5270297346217076E-2</v>
      </c>
    </row>
    <row r="44" spans="2:21" x14ac:dyDescent="0.55000000000000004">
      <c r="T44">
        <v>3.800000000000002</v>
      </c>
      <c r="U44" s="2">
        <f>_xll.FP.PWFLAT.VALUE($R$6, T44)</f>
        <v>2.5270297346217076E-2</v>
      </c>
    </row>
    <row r="45" spans="2:21" x14ac:dyDescent="0.55000000000000004">
      <c r="T45">
        <v>3.9000000000000021</v>
      </c>
      <c r="U45" s="2">
        <f>_xll.FP.PWFLAT.VALUE($R$6, T45)</f>
        <v>2.5270297346217076E-2</v>
      </c>
    </row>
    <row r="46" spans="2:21" x14ac:dyDescent="0.55000000000000004">
      <c r="T46">
        <v>4.0000000000000018</v>
      </c>
      <c r="U46" s="2">
        <f>_xll.FP.PWFLAT.VALUE($R$6, T46)</f>
        <v>2.5270297346217076E-2</v>
      </c>
    </row>
    <row r="47" spans="2:21" x14ac:dyDescent="0.55000000000000004">
      <c r="T47">
        <v>4.1000000000000014</v>
      </c>
      <c r="U47" s="2">
        <f>_xll.FP.PWFLAT.VALUE($R$6, T47)</f>
        <v>2.5270297346217076E-2</v>
      </c>
    </row>
    <row r="48" spans="2:21" x14ac:dyDescent="0.55000000000000004">
      <c r="T48">
        <v>4.2000000000000011</v>
      </c>
      <c r="U48" s="2">
        <f>_xll.FP.PWFLAT.VALUE($R$6, T48)</f>
        <v>2.5270297346217076E-2</v>
      </c>
    </row>
    <row r="49" spans="20:21" x14ac:dyDescent="0.55000000000000004">
      <c r="T49">
        <v>4.3000000000000007</v>
      </c>
      <c r="U49" s="2">
        <f>_xll.FP.PWFLAT.VALUE($R$6, T49)</f>
        <v>2.5270297346217076E-2</v>
      </c>
    </row>
    <row r="50" spans="20:21" x14ac:dyDescent="0.55000000000000004">
      <c r="T50">
        <v>4.4000000000000004</v>
      </c>
      <c r="U50" s="2">
        <f>_xll.FP.PWFLAT.VALUE($R$6, T50)</f>
        <v>2.5270297346217076E-2</v>
      </c>
    </row>
    <row r="51" spans="20:21" x14ac:dyDescent="0.55000000000000004">
      <c r="T51">
        <v>4.5</v>
      </c>
      <c r="U51" s="2">
        <f>_xll.FP.PWFLAT.VALUE($R$6, T51)</f>
        <v>2.5270297346217076E-2</v>
      </c>
    </row>
    <row r="52" spans="20:21" x14ac:dyDescent="0.55000000000000004">
      <c r="T52">
        <v>4.5999999999999996</v>
      </c>
      <c r="U52" s="2">
        <f>_xll.FP.PWFLAT.VALUE($R$6, T52)</f>
        <v>2.5270297346217076E-2</v>
      </c>
    </row>
    <row r="53" spans="20:21" x14ac:dyDescent="0.55000000000000004">
      <c r="T53">
        <v>4.6999999999999993</v>
      </c>
      <c r="U53" s="2">
        <f>_xll.FP.PWFLAT.VALUE($R$6, T53)</f>
        <v>2.5270297346217076E-2</v>
      </c>
    </row>
    <row r="54" spans="20:21" x14ac:dyDescent="0.55000000000000004">
      <c r="T54">
        <v>4.7999999999999989</v>
      </c>
      <c r="U54" s="2">
        <f>_xll.FP.PWFLAT.VALUE($R$6, T54)</f>
        <v>2.5270297346217076E-2</v>
      </c>
    </row>
    <row r="55" spans="20:21" x14ac:dyDescent="0.55000000000000004">
      <c r="T55">
        <v>4.8999999999999986</v>
      </c>
      <c r="U55" s="2">
        <f>_xll.FP.PWFLAT.VALUE($R$6, T55)</f>
        <v>2.5270297346217076E-2</v>
      </c>
    </row>
    <row r="56" spans="20:21" x14ac:dyDescent="0.55000000000000004">
      <c r="T56">
        <v>4.9999999999999982</v>
      </c>
      <c r="U56" s="2">
        <f>_xll.FP.PWFLAT.VALUE($R$6, T56)</f>
        <v>2.5270297346217076E-2</v>
      </c>
    </row>
    <row r="57" spans="20:21" x14ac:dyDescent="0.55000000000000004">
      <c r="T57">
        <v>5.0999999999999979</v>
      </c>
      <c r="U57" s="2">
        <f>_xll.FP.PWFLAT.VALUE($R$6, T57)</f>
        <v>2.5270297346217076E-2</v>
      </c>
    </row>
    <row r="58" spans="20:21" x14ac:dyDescent="0.55000000000000004">
      <c r="T58">
        <v>5.1999999999999975</v>
      </c>
      <c r="U58" s="2">
        <f>_xll.FP.PWFLAT.VALUE($R$6, T58)</f>
        <v>2.5270297346217076E-2</v>
      </c>
    </row>
    <row r="59" spans="20:21" x14ac:dyDescent="0.55000000000000004">
      <c r="T59">
        <v>5.2999999999999972</v>
      </c>
      <c r="U59" s="2">
        <f>_xll.FP.PWFLAT.VALUE($R$6, T59)</f>
        <v>2.5270297346217076E-2</v>
      </c>
    </row>
    <row r="60" spans="20:21" x14ac:dyDescent="0.55000000000000004">
      <c r="T60">
        <v>5.3999999999999968</v>
      </c>
      <c r="U60" s="2">
        <f>_xll.FP.PWFLAT.VALUE($R$6, T60)</f>
        <v>2.5270297346217076E-2</v>
      </c>
    </row>
    <row r="61" spans="20:21" x14ac:dyDescent="0.55000000000000004">
      <c r="T61">
        <v>5.4999999999999964</v>
      </c>
      <c r="U61" s="2">
        <f>_xll.FP.PWFLAT.VALUE($R$6, T61)</f>
        <v>2.5270297346217076E-2</v>
      </c>
    </row>
    <row r="62" spans="20:21" x14ac:dyDescent="0.55000000000000004">
      <c r="T62">
        <v>5.5999999999999961</v>
      </c>
      <c r="U62" s="2">
        <f>_xll.FP.PWFLAT.VALUE($R$6, T62)</f>
        <v>2.5270297346217076E-2</v>
      </c>
    </row>
    <row r="63" spans="20:21" x14ac:dyDescent="0.55000000000000004">
      <c r="T63">
        <v>5.6999999999999957</v>
      </c>
      <c r="U63" s="2">
        <f>_xll.FP.PWFLAT.VALUE($R$6, T63)</f>
        <v>2.5270297346217076E-2</v>
      </c>
    </row>
    <row r="64" spans="20:21" x14ac:dyDescent="0.55000000000000004">
      <c r="T64">
        <v>5.7999999999999954</v>
      </c>
      <c r="U64" s="2">
        <f>_xll.FP.PWFLAT.VALUE($R$6, T64)</f>
        <v>2.5270297346217076E-2</v>
      </c>
    </row>
    <row r="65" spans="20:21" x14ac:dyDescent="0.55000000000000004">
      <c r="T65">
        <v>5.899999999999995</v>
      </c>
      <c r="U65" s="2">
        <f>_xll.FP.PWFLAT.VALUE($R$6, T65)</f>
        <v>2.5270297346217076E-2</v>
      </c>
    </row>
    <row r="66" spans="20:21" x14ac:dyDescent="0.55000000000000004">
      <c r="T66">
        <v>5.9999999999999947</v>
      </c>
      <c r="U66" s="2">
        <f>_xll.FP.PWFLAT.VALUE($R$6, T66)</f>
        <v>2.5270297346217076E-2</v>
      </c>
    </row>
    <row r="67" spans="20:21" x14ac:dyDescent="0.55000000000000004">
      <c r="T67">
        <v>6.0999999999999943</v>
      </c>
      <c r="U67" s="2">
        <f>_xll.FP.PWFLAT.VALUE($R$6, T67)</f>
        <v>2.5270297346217076E-2</v>
      </c>
    </row>
    <row r="68" spans="20:21" x14ac:dyDescent="0.55000000000000004">
      <c r="T68">
        <v>6.199999999999994</v>
      </c>
      <c r="U68" s="2">
        <f>_xll.FP.PWFLAT.VALUE($R$6, T68)</f>
        <v>2.5270297346217076E-2</v>
      </c>
    </row>
    <row r="69" spans="20:21" x14ac:dyDescent="0.55000000000000004">
      <c r="T69">
        <v>6.2999999999999936</v>
      </c>
      <c r="U69" s="2">
        <f>_xll.FP.PWFLAT.VALUE($R$6, T69)</f>
        <v>2.5270297346217076E-2</v>
      </c>
    </row>
    <row r="70" spans="20:21" x14ac:dyDescent="0.55000000000000004">
      <c r="T70">
        <v>6.3999999999999932</v>
      </c>
      <c r="U70" s="2">
        <f>_xll.FP.PWFLAT.VALUE($R$6, T70)</f>
        <v>2.5270297346217076E-2</v>
      </c>
    </row>
    <row r="71" spans="20:21" x14ac:dyDescent="0.55000000000000004">
      <c r="T71">
        <v>6.4999999999999929</v>
      </c>
      <c r="U71" s="2">
        <f>_xll.FP.PWFLAT.VALUE($R$6, T71)</f>
        <v>2.5270297346217076E-2</v>
      </c>
    </row>
    <row r="72" spans="20:21" x14ac:dyDescent="0.55000000000000004">
      <c r="T72">
        <v>6.5999999999999925</v>
      </c>
      <c r="U72" s="2">
        <f>_xll.FP.PWFLAT.VALUE($R$6, T72)</f>
        <v>2.5270297346217076E-2</v>
      </c>
    </row>
    <row r="73" spans="20:21" x14ac:dyDescent="0.55000000000000004">
      <c r="T73">
        <v>6.6999999999999922</v>
      </c>
      <c r="U73" s="2">
        <f>_xll.FP.PWFLAT.VALUE($R$6, T73)</f>
        <v>2.5270297346217076E-2</v>
      </c>
    </row>
    <row r="74" spans="20:21" x14ac:dyDescent="0.55000000000000004">
      <c r="T74">
        <v>6.7999999999999918</v>
      </c>
      <c r="U74" s="2">
        <f>_xll.FP.PWFLAT.VALUE($R$6, T74)</f>
        <v>2.5270297346217076E-2</v>
      </c>
    </row>
    <row r="75" spans="20:21" x14ac:dyDescent="0.55000000000000004">
      <c r="T75">
        <v>6.8999999999999915</v>
      </c>
      <c r="U75" s="2">
        <f>_xll.FP.PWFLAT.VALUE($R$6, T75)</f>
        <v>2.5270297346217076E-2</v>
      </c>
    </row>
    <row r="76" spans="20:21" x14ac:dyDescent="0.55000000000000004">
      <c r="T76">
        <v>6.9999999999999911</v>
      </c>
      <c r="U76" s="2">
        <f>_xll.FP.PWFLAT.VALUE($R$6, T76)</f>
        <v>2.5270297346217076E-2</v>
      </c>
    </row>
    <row r="77" spans="20:21" x14ac:dyDescent="0.55000000000000004">
      <c r="T77">
        <v>7.0999999999999908</v>
      </c>
      <c r="U77" s="2">
        <f>_xll.FP.PWFLAT.VALUE($R$6, T77)</f>
        <v>2.5270297346217076E-2</v>
      </c>
    </row>
    <row r="78" spans="20:21" x14ac:dyDescent="0.55000000000000004">
      <c r="T78">
        <v>7.1999999999999904</v>
      </c>
      <c r="U78" s="2">
        <f>_xll.FP.PWFLAT.VALUE($R$6, T78)</f>
        <v>2.5270297346217076E-2</v>
      </c>
    </row>
    <row r="79" spans="20:21" x14ac:dyDescent="0.55000000000000004">
      <c r="T79">
        <v>7.2999999999999901</v>
      </c>
      <c r="U79" s="2">
        <f>_xll.FP.PWFLAT.VALUE($R$6, T79)</f>
        <v>2.5270297346217076E-2</v>
      </c>
    </row>
    <row r="80" spans="20:21" x14ac:dyDescent="0.55000000000000004">
      <c r="T80">
        <v>7.3999999999999897</v>
      </c>
      <c r="U80" s="2">
        <f>_xll.FP.PWFLAT.VALUE($R$6, T80)</f>
        <v>2.5270297346217076E-2</v>
      </c>
    </row>
    <row r="81" spans="20:21" x14ac:dyDescent="0.55000000000000004">
      <c r="T81">
        <v>7.4999999999999893</v>
      </c>
      <c r="U81" s="2">
        <f>_xll.FP.PWFLAT.VALUE($R$6, T81)</f>
        <v>2.5270297346217076E-2</v>
      </c>
    </row>
    <row r="82" spans="20:21" x14ac:dyDescent="0.55000000000000004">
      <c r="T82">
        <v>7.599999999999989</v>
      </c>
      <c r="U82" s="2">
        <f>_xll.FP.PWFLAT.VALUE($R$6, T82)</f>
        <v>2.5270297346217076E-2</v>
      </c>
    </row>
    <row r="83" spans="20:21" x14ac:dyDescent="0.55000000000000004">
      <c r="T83">
        <v>7.6999999999999886</v>
      </c>
      <c r="U83" s="2">
        <f>_xll.FP.PWFLAT.VALUE($R$6, T83)</f>
        <v>2.5270297346217076E-2</v>
      </c>
    </row>
    <row r="84" spans="20:21" x14ac:dyDescent="0.55000000000000004">
      <c r="T84">
        <v>7.7999999999999883</v>
      </c>
      <c r="U84" s="2">
        <f>_xll.FP.PWFLAT.VALUE($R$6, T84)</f>
        <v>2.5270297346217076E-2</v>
      </c>
    </row>
    <row r="85" spans="20:21" x14ac:dyDescent="0.55000000000000004">
      <c r="T85">
        <v>7.8999999999999879</v>
      </c>
      <c r="U85" s="2">
        <f>_xll.FP.PWFLAT.VALUE($R$6, T85)</f>
        <v>2.5270297346217076E-2</v>
      </c>
    </row>
    <row r="86" spans="20:21" x14ac:dyDescent="0.55000000000000004">
      <c r="T86">
        <v>7.9999999999999876</v>
      </c>
      <c r="U86" s="2">
        <f>_xll.FP.PWFLAT.VALUE($R$6, T86)</f>
        <v>2.5270297346217076E-2</v>
      </c>
    </row>
    <row r="87" spans="20:21" x14ac:dyDescent="0.55000000000000004">
      <c r="T87">
        <v>8.0999999999999872</v>
      </c>
      <c r="U87" s="2">
        <f>_xll.FP.PWFLAT.VALUE($R$6, T87)</f>
        <v>2.5270297346217076E-2</v>
      </c>
    </row>
    <row r="88" spans="20:21" x14ac:dyDescent="0.55000000000000004">
      <c r="T88">
        <v>8.1999999999999869</v>
      </c>
      <c r="U88" s="2">
        <f>_xll.FP.PWFLAT.VALUE($R$6, T88)</f>
        <v>2.5270297346217076E-2</v>
      </c>
    </row>
    <row r="89" spans="20:21" x14ac:dyDescent="0.55000000000000004">
      <c r="T89">
        <v>8.2999999999999865</v>
      </c>
      <c r="U89" s="2">
        <f>_xll.FP.PWFLAT.VALUE($R$6, T89)</f>
        <v>2.5270297346217076E-2</v>
      </c>
    </row>
    <row r="90" spans="20:21" x14ac:dyDescent="0.55000000000000004">
      <c r="T90">
        <v>8.3999999999999861</v>
      </c>
      <c r="U90" s="2">
        <f>_xll.FP.PWFLAT.VALUE($R$6, T90)</f>
        <v>2.5270297346217076E-2</v>
      </c>
    </row>
    <row r="91" spans="20:21" x14ac:dyDescent="0.55000000000000004">
      <c r="T91">
        <v>8.4999999999999858</v>
      </c>
      <c r="U91" s="2">
        <f>_xll.FP.PWFLAT.VALUE($R$6, T91)</f>
        <v>2.5270297346217076E-2</v>
      </c>
    </row>
    <row r="92" spans="20:21" x14ac:dyDescent="0.55000000000000004">
      <c r="T92">
        <v>8.5999999999999854</v>
      </c>
      <c r="U92" s="2">
        <f>_xll.FP.PWFLAT.VALUE($R$6, T92)</f>
        <v>2.5270297346217076E-2</v>
      </c>
    </row>
    <row r="93" spans="20:21" x14ac:dyDescent="0.55000000000000004">
      <c r="T93">
        <v>8.6999999999999851</v>
      </c>
      <c r="U93" s="2">
        <f>_xll.FP.PWFLAT.VALUE($R$6, T93)</f>
        <v>2.5270297346217076E-2</v>
      </c>
    </row>
    <row r="94" spans="20:21" x14ac:dyDescent="0.55000000000000004">
      <c r="T94">
        <v>8.7999999999999847</v>
      </c>
      <c r="U94" s="2">
        <f>_xll.FP.PWFLAT.VALUE($R$6, T94)</f>
        <v>2.5270297346217076E-2</v>
      </c>
    </row>
    <row r="95" spans="20:21" x14ac:dyDescent="0.55000000000000004">
      <c r="T95">
        <v>8.8999999999999844</v>
      </c>
      <c r="U95" s="2">
        <f>_xll.FP.PWFLAT.VALUE($R$6, T95)</f>
        <v>2.5270297346217076E-2</v>
      </c>
    </row>
    <row r="96" spans="20:21" x14ac:dyDescent="0.55000000000000004">
      <c r="T96">
        <v>8.999999999999984</v>
      </c>
      <c r="U96" s="2">
        <f>_xll.FP.PWFLAT.VALUE($R$6, T96)</f>
        <v>2.5270297346217076E-2</v>
      </c>
    </row>
    <row r="97" spans="20:21" x14ac:dyDescent="0.55000000000000004">
      <c r="T97">
        <v>9.0999999999999837</v>
      </c>
      <c r="U97" s="2">
        <f>_xll.FP.PWFLAT.VALUE($R$6, T97)</f>
        <v>2.5270297346217076E-2</v>
      </c>
    </row>
    <row r="98" spans="20:21" x14ac:dyDescent="0.55000000000000004">
      <c r="T98">
        <v>9.1999999999999833</v>
      </c>
      <c r="U98" s="2">
        <f>_xll.FP.PWFLAT.VALUE($R$6, T98)</f>
        <v>2.5270297346217076E-2</v>
      </c>
    </row>
    <row r="99" spans="20:21" x14ac:dyDescent="0.55000000000000004">
      <c r="T99">
        <v>9.2999999999999829</v>
      </c>
      <c r="U99" s="2">
        <f>_xll.FP.PWFLAT.VALUE($R$6, T99)</f>
        <v>2.5270297346217076E-2</v>
      </c>
    </row>
    <row r="100" spans="20:21" x14ac:dyDescent="0.55000000000000004">
      <c r="T100">
        <v>9.3999999999999826</v>
      </c>
      <c r="U100" s="2">
        <f>_xll.FP.PWFLAT.VALUE($R$6, T100)</f>
        <v>2.5270297346217076E-2</v>
      </c>
    </row>
    <row r="101" spans="20:21" x14ac:dyDescent="0.55000000000000004">
      <c r="T101">
        <v>9.4999999999999822</v>
      </c>
      <c r="U101" s="2">
        <f>_xll.FP.PWFLAT.VALUE($R$6, T101)</f>
        <v>2.5270297346217076E-2</v>
      </c>
    </row>
    <row r="102" spans="20:21" x14ac:dyDescent="0.55000000000000004">
      <c r="T102">
        <v>9.5999999999999819</v>
      </c>
      <c r="U102" s="2">
        <f>_xll.FP.PWFLAT.VALUE($R$6, T102)</f>
        <v>2.5270297346217076E-2</v>
      </c>
    </row>
    <row r="103" spans="20:21" x14ac:dyDescent="0.55000000000000004">
      <c r="T103">
        <v>9.6999999999999815</v>
      </c>
      <c r="U103" s="2">
        <f>_xll.FP.PWFLAT.VALUE($R$6, T103)</f>
        <v>2.5270297346217076E-2</v>
      </c>
    </row>
    <row r="104" spans="20:21" x14ac:dyDescent="0.55000000000000004">
      <c r="T104">
        <v>9.7999999999999812</v>
      </c>
      <c r="U104" s="2">
        <f>_xll.FP.PWFLAT.VALUE($R$6, T104)</f>
        <v>2.5270297346217076E-2</v>
      </c>
    </row>
    <row r="105" spans="20:21" x14ac:dyDescent="0.55000000000000004">
      <c r="T105">
        <v>9.8999999999999808</v>
      </c>
      <c r="U105" s="2">
        <f>_xll.FP.PWFLAT.VALUE($R$6, T105)</f>
        <v>2.5270297346217076E-2</v>
      </c>
    </row>
    <row r="106" spans="20:21" x14ac:dyDescent="0.55000000000000004">
      <c r="T106">
        <v>9.9999999999999805</v>
      </c>
      <c r="U106" s="2">
        <f>_xll.FP.PWFLAT.VALUE($R$6, T106)</f>
        <v>2.5270297346217076E-2</v>
      </c>
    </row>
    <row r="107" spans="20:21" x14ac:dyDescent="0.55000000000000004">
      <c r="T107">
        <v>10.09999999999998</v>
      </c>
      <c r="U107" s="2">
        <f>_xll.FP.PWFLAT.VALUE($R$6, T107)</f>
        <v>2.5270297346217076E-2</v>
      </c>
    </row>
    <row r="108" spans="20:21" x14ac:dyDescent="0.55000000000000004">
      <c r="T108">
        <v>10.19999999999998</v>
      </c>
      <c r="U108" s="2">
        <f>_xll.FP.PWFLAT.VALUE($R$6, T108)</f>
        <v>2.5270297346217076E-2</v>
      </c>
    </row>
    <row r="109" spans="20:21" x14ac:dyDescent="0.55000000000000004">
      <c r="T109">
        <v>10.299999999999979</v>
      </c>
      <c r="U109" s="2">
        <f>_xll.FP.PWFLAT.VALUE($R$6, T109)</f>
        <v>2.5270297346217076E-2</v>
      </c>
    </row>
    <row r="110" spans="20:21" x14ac:dyDescent="0.55000000000000004">
      <c r="T110">
        <v>10.399999999999979</v>
      </c>
      <c r="U110" s="2">
        <f>_xll.FP.PWFLAT.VALUE($R$6, T110)</f>
        <v>2.5270297346217076E-2</v>
      </c>
    </row>
    <row r="111" spans="20:21" x14ac:dyDescent="0.55000000000000004">
      <c r="T111">
        <v>10.499999999999979</v>
      </c>
      <c r="U111" s="2">
        <f>_xll.FP.PWFLAT.VALUE($R$6, T111)</f>
        <v>2.5270297346217076E-2</v>
      </c>
    </row>
    <row r="112" spans="20:21" x14ac:dyDescent="0.55000000000000004">
      <c r="T112">
        <v>10.599999999999978</v>
      </c>
      <c r="U112" s="2">
        <f>_xll.FP.PWFLAT.VALUE($R$6, T112)</f>
        <v>2.5270297346217076E-2</v>
      </c>
    </row>
    <row r="113" spans="20:21" x14ac:dyDescent="0.55000000000000004">
      <c r="T113">
        <v>10.699999999999978</v>
      </c>
      <c r="U113" s="2">
        <f>_xll.FP.PWFLAT.VALUE($R$6, T113)</f>
        <v>2.5270297346217076E-2</v>
      </c>
    </row>
    <row r="114" spans="20:21" x14ac:dyDescent="0.55000000000000004">
      <c r="T114">
        <v>10.799999999999978</v>
      </c>
      <c r="U114" s="2">
        <f>_xll.FP.PWFLAT.VALUE($R$6, T114)</f>
        <v>2.5270297346217076E-2</v>
      </c>
    </row>
    <row r="115" spans="20:21" x14ac:dyDescent="0.55000000000000004">
      <c r="T115">
        <v>10.899999999999977</v>
      </c>
      <c r="U115" s="2">
        <f>_xll.FP.PWFLAT.VALUE($R$6, T115)</f>
        <v>2.5270297346217076E-2</v>
      </c>
    </row>
    <row r="116" spans="20:21" x14ac:dyDescent="0.55000000000000004">
      <c r="T116">
        <v>10.999999999999977</v>
      </c>
      <c r="U116" s="2">
        <f>_xll.FP.PWFLAT.VALUE($R$6, T116)</f>
        <v>2.5270297346217076E-2</v>
      </c>
    </row>
    <row r="117" spans="20:21" x14ac:dyDescent="0.55000000000000004">
      <c r="T117">
        <v>11.099999999999977</v>
      </c>
      <c r="U117" s="2">
        <f>_xll.FP.PWFLAT.VALUE($R$6, T117)</f>
        <v>2.5270297346217076E-2</v>
      </c>
    </row>
    <row r="118" spans="20:21" x14ac:dyDescent="0.55000000000000004">
      <c r="T118">
        <v>11.199999999999976</v>
      </c>
      <c r="U118" s="2">
        <f>_xll.FP.PWFLAT.VALUE($R$6, T118)</f>
        <v>2.5270297346217076E-2</v>
      </c>
    </row>
    <row r="119" spans="20:21" x14ac:dyDescent="0.55000000000000004">
      <c r="T119">
        <v>11.299999999999976</v>
      </c>
      <c r="U119" s="2">
        <f>_xll.FP.PWFLAT.VALUE($R$6, T119)</f>
        <v>2.5270297346217076E-2</v>
      </c>
    </row>
    <row r="120" spans="20:21" x14ac:dyDescent="0.55000000000000004">
      <c r="T120">
        <v>11.399999999999975</v>
      </c>
      <c r="U120" s="2">
        <f>_xll.FP.PWFLAT.VALUE($R$6, T120)</f>
        <v>2.5270297346217076E-2</v>
      </c>
    </row>
    <row r="121" spans="20:21" x14ac:dyDescent="0.55000000000000004">
      <c r="T121">
        <v>11.499999999999975</v>
      </c>
      <c r="U121" s="2">
        <f>_xll.FP.PWFLAT.VALUE($R$6, T121)</f>
        <v>2.5270297346217076E-2</v>
      </c>
    </row>
    <row r="122" spans="20:21" x14ac:dyDescent="0.55000000000000004">
      <c r="T122">
        <v>11.599999999999975</v>
      </c>
      <c r="U122" s="2">
        <f>_xll.FP.PWFLAT.VALUE($R$6, T122)</f>
        <v>2.5270297346217076E-2</v>
      </c>
    </row>
    <row r="123" spans="20:21" x14ac:dyDescent="0.55000000000000004">
      <c r="T123">
        <v>11.699999999999974</v>
      </c>
      <c r="U123" s="2">
        <f>_xll.FP.PWFLAT.VALUE($R$6, T123)</f>
        <v>2.5270297346217076E-2</v>
      </c>
    </row>
    <row r="124" spans="20:21" x14ac:dyDescent="0.55000000000000004">
      <c r="T124">
        <v>11.799999999999974</v>
      </c>
      <c r="U124" s="2">
        <f>_xll.FP.PWFLAT.VALUE($R$6, T124)</f>
        <v>2.5270297346217076E-2</v>
      </c>
    </row>
    <row r="125" spans="20:21" x14ac:dyDescent="0.55000000000000004">
      <c r="T125">
        <v>11.899999999999974</v>
      </c>
      <c r="U125" s="2">
        <f>_xll.FP.PWFLAT.VALUE($R$6, T125)</f>
        <v>2.5270297346217076E-2</v>
      </c>
    </row>
    <row r="126" spans="20:21" x14ac:dyDescent="0.55000000000000004">
      <c r="T126">
        <v>11.999999999999973</v>
      </c>
      <c r="U126" s="2">
        <f>_xll.FP.PWFLAT.VALUE($R$6, T126)</f>
        <v>2.5270297346217076E-2</v>
      </c>
    </row>
    <row r="127" spans="20:21" x14ac:dyDescent="0.55000000000000004">
      <c r="T127">
        <v>12.099999999999973</v>
      </c>
      <c r="U127" s="2">
        <f>_xll.FP.PWFLAT.VALUE($R$6, T127)</f>
        <v>2.5270297346217076E-2</v>
      </c>
    </row>
    <row r="128" spans="20:21" x14ac:dyDescent="0.55000000000000004">
      <c r="T128">
        <v>12.199999999999973</v>
      </c>
      <c r="U128" s="2">
        <f>_xll.FP.PWFLAT.VALUE($R$6, T128)</f>
        <v>2.5270297346217076E-2</v>
      </c>
    </row>
    <row r="129" spans="20:21" x14ac:dyDescent="0.55000000000000004">
      <c r="T129">
        <v>12.299999999999972</v>
      </c>
      <c r="U129" s="2">
        <f>_xll.FP.PWFLAT.VALUE($R$6, T129)</f>
        <v>2.5270297346217076E-2</v>
      </c>
    </row>
    <row r="130" spans="20:21" x14ac:dyDescent="0.55000000000000004">
      <c r="T130">
        <v>12.399999999999972</v>
      </c>
      <c r="U130" s="2">
        <f>_xll.FP.PWFLAT.VALUE($R$6, T130)</f>
        <v>2.5270297346217076E-2</v>
      </c>
    </row>
    <row r="131" spans="20:21" x14ac:dyDescent="0.55000000000000004">
      <c r="T131">
        <v>12.499999999999972</v>
      </c>
      <c r="U131" s="2">
        <f>_xll.FP.PWFLAT.VALUE($R$6, T131)</f>
        <v>2.5270297346217076E-2</v>
      </c>
    </row>
    <row r="132" spans="20:21" x14ac:dyDescent="0.55000000000000004">
      <c r="T132">
        <v>12.599999999999971</v>
      </c>
      <c r="U132" s="2">
        <f>_xll.FP.PWFLAT.VALUE($R$6, T132)</f>
        <v>2.5270297346217076E-2</v>
      </c>
    </row>
    <row r="133" spans="20:21" x14ac:dyDescent="0.55000000000000004">
      <c r="T133">
        <v>12.699999999999971</v>
      </c>
      <c r="U133" s="2">
        <f>_xll.FP.PWFLAT.VALUE($R$6, T133)</f>
        <v>2.5270297346217076E-2</v>
      </c>
    </row>
    <row r="134" spans="20:21" x14ac:dyDescent="0.55000000000000004">
      <c r="T134">
        <v>12.799999999999971</v>
      </c>
      <c r="U134" s="2">
        <f>_xll.FP.PWFLAT.VALUE($R$6, T134)</f>
        <v>2.5270297346217076E-2</v>
      </c>
    </row>
    <row r="135" spans="20:21" x14ac:dyDescent="0.55000000000000004">
      <c r="T135">
        <v>12.89999999999997</v>
      </c>
      <c r="U135" s="2">
        <f>_xll.FP.PWFLAT.VALUE($R$6, T135)</f>
        <v>2.5270297346217076E-2</v>
      </c>
    </row>
    <row r="136" spans="20:21" x14ac:dyDescent="0.55000000000000004">
      <c r="T136">
        <v>12.99999999999997</v>
      </c>
      <c r="U136" s="2">
        <f>_xll.FP.PWFLAT.VALUE($R$6, T136)</f>
        <v>2.5270297346217076E-2</v>
      </c>
    </row>
    <row r="137" spans="20:21" x14ac:dyDescent="0.55000000000000004">
      <c r="T137">
        <v>13.099999999999969</v>
      </c>
      <c r="U137" s="2">
        <f>_xll.FP.PWFLAT.VALUE($R$6, T137)</f>
        <v>2.5270297346217076E-2</v>
      </c>
    </row>
    <row r="138" spans="20:21" x14ac:dyDescent="0.55000000000000004">
      <c r="T138">
        <v>13.199999999999969</v>
      </c>
      <c r="U138" s="2">
        <f>_xll.FP.PWFLAT.VALUE($R$6, T138)</f>
        <v>2.5270297346217076E-2</v>
      </c>
    </row>
    <row r="139" spans="20:21" x14ac:dyDescent="0.55000000000000004">
      <c r="T139">
        <v>13.299999999999969</v>
      </c>
      <c r="U139" s="2">
        <f>_xll.FP.PWFLAT.VALUE($R$6, T139)</f>
        <v>2.5270297346217076E-2</v>
      </c>
    </row>
    <row r="140" spans="20:21" x14ac:dyDescent="0.55000000000000004">
      <c r="T140">
        <v>13.399999999999968</v>
      </c>
      <c r="U140" s="2">
        <f>_xll.FP.PWFLAT.VALUE($R$6, T140)</f>
        <v>2.5270297346217076E-2</v>
      </c>
    </row>
    <row r="141" spans="20:21" x14ac:dyDescent="0.55000000000000004">
      <c r="T141">
        <v>13.499999999999968</v>
      </c>
      <c r="U141" s="2">
        <f>_xll.FP.PWFLAT.VALUE($R$6, T141)</f>
        <v>2.5270297346217076E-2</v>
      </c>
    </row>
    <row r="142" spans="20:21" x14ac:dyDescent="0.55000000000000004">
      <c r="T142">
        <v>13.599999999999968</v>
      </c>
      <c r="U142" s="2">
        <f>_xll.FP.PWFLAT.VALUE($R$6, T142)</f>
        <v>2.5270297346217076E-2</v>
      </c>
    </row>
    <row r="143" spans="20:21" x14ac:dyDescent="0.55000000000000004">
      <c r="T143">
        <v>13.699999999999967</v>
      </c>
      <c r="U143" s="2">
        <f>_xll.FP.PWFLAT.VALUE($R$6, T143)</f>
        <v>2.5270297346217076E-2</v>
      </c>
    </row>
    <row r="144" spans="20:21" x14ac:dyDescent="0.55000000000000004">
      <c r="T144">
        <v>13.799999999999967</v>
      </c>
      <c r="U144" s="2">
        <f>_xll.FP.PWFLAT.VALUE($R$6, T144)</f>
        <v>2.5270297346217076E-2</v>
      </c>
    </row>
    <row r="145" spans="20:21" x14ac:dyDescent="0.55000000000000004">
      <c r="T145">
        <v>13.899999999999967</v>
      </c>
      <c r="U145" s="2">
        <f>_xll.FP.PWFLAT.VALUE($R$6, T145)</f>
        <v>2.5270297346217076E-2</v>
      </c>
    </row>
    <row r="146" spans="20:21" x14ac:dyDescent="0.55000000000000004">
      <c r="T146">
        <v>13.999999999999966</v>
      </c>
      <c r="U146" s="2">
        <f>_xll.FP.PWFLAT.VALUE($R$6, T146)</f>
        <v>2.5270297346217076E-2</v>
      </c>
    </row>
    <row r="147" spans="20:21" x14ac:dyDescent="0.55000000000000004">
      <c r="T147">
        <v>14.099999999999966</v>
      </c>
      <c r="U147" s="2">
        <f>_xll.FP.PWFLAT.VALUE($R$6, T147)</f>
        <v>2.5270297346217076E-2</v>
      </c>
    </row>
    <row r="148" spans="20:21" x14ac:dyDescent="0.55000000000000004">
      <c r="T148">
        <v>14.199999999999966</v>
      </c>
      <c r="U148" s="2">
        <f>_xll.FP.PWFLAT.VALUE($R$6, T148)</f>
        <v>2.5270297346217076E-2</v>
      </c>
    </row>
    <row r="149" spans="20:21" x14ac:dyDescent="0.55000000000000004">
      <c r="T149">
        <v>14.299999999999965</v>
      </c>
      <c r="U149" s="2">
        <f>_xll.FP.PWFLAT.VALUE($R$6, T149)</f>
        <v>2.5270297346217076E-2</v>
      </c>
    </row>
    <row r="150" spans="20:21" x14ac:dyDescent="0.55000000000000004">
      <c r="T150">
        <v>14.399999999999965</v>
      </c>
      <c r="U150" s="2">
        <f>_xll.FP.PWFLAT.VALUE($R$6, T150)</f>
        <v>2.5270297346217076E-2</v>
      </c>
    </row>
    <row r="151" spans="20:21" x14ac:dyDescent="0.55000000000000004">
      <c r="T151">
        <v>14.499999999999964</v>
      </c>
      <c r="U151" s="2">
        <f>_xll.FP.PWFLAT.VALUE($R$6, T151)</f>
        <v>2.5270297346217076E-2</v>
      </c>
    </row>
    <row r="152" spans="20:21" x14ac:dyDescent="0.55000000000000004">
      <c r="T152">
        <v>14.599999999999964</v>
      </c>
      <c r="U152" s="2">
        <f>_xll.FP.PWFLAT.VALUE($R$6, T152)</f>
        <v>2.5270297346217076E-2</v>
      </c>
    </row>
    <row r="153" spans="20:21" x14ac:dyDescent="0.55000000000000004">
      <c r="T153">
        <v>14.699999999999964</v>
      </c>
      <c r="U153" s="2">
        <f>_xll.FP.PWFLAT.VALUE($R$6, T153)</f>
        <v>2.5270297346217076E-2</v>
      </c>
    </row>
    <row r="154" spans="20:21" x14ac:dyDescent="0.55000000000000004">
      <c r="T154">
        <v>14.799999999999963</v>
      </c>
      <c r="U154" s="2">
        <f>_xll.FP.PWFLAT.VALUE($R$6, T154)</f>
        <v>2.5270297346217076E-2</v>
      </c>
    </row>
    <row r="155" spans="20:21" x14ac:dyDescent="0.55000000000000004">
      <c r="T155">
        <v>14.899999999999963</v>
      </c>
      <c r="U155" s="2">
        <f>_xll.FP.PWFLAT.VALUE($R$6, T155)</f>
        <v>2.5270297346217076E-2</v>
      </c>
    </row>
    <row r="156" spans="20:21" x14ac:dyDescent="0.55000000000000004">
      <c r="T156">
        <v>14.999999999999963</v>
      </c>
      <c r="U156" s="2">
        <f>_xll.FP.PWFLAT.VALUE($R$6, T156)</f>
        <v>2.5270297346217076E-2</v>
      </c>
    </row>
    <row r="157" spans="20:21" x14ac:dyDescent="0.55000000000000004">
      <c r="T157">
        <v>15.099999999999962</v>
      </c>
      <c r="U157" s="2">
        <f>_xll.FP.PWFLAT.VALUE($R$6, T157)</f>
        <v>2.5270297346217076E-2</v>
      </c>
    </row>
    <row r="158" spans="20:21" x14ac:dyDescent="0.55000000000000004">
      <c r="T158">
        <v>15.199999999999962</v>
      </c>
      <c r="U158" s="2">
        <f>_xll.FP.PWFLAT.VALUE($R$6, T158)</f>
        <v>2.5270297346217076E-2</v>
      </c>
    </row>
    <row r="159" spans="20:21" x14ac:dyDescent="0.55000000000000004">
      <c r="T159">
        <v>15.299999999999962</v>
      </c>
      <c r="U159" s="2">
        <f>_xll.FP.PWFLAT.VALUE($R$6, T159)</f>
        <v>2.5270297346217076E-2</v>
      </c>
    </row>
    <row r="160" spans="20:21" x14ac:dyDescent="0.55000000000000004">
      <c r="T160">
        <v>15.399999999999961</v>
      </c>
      <c r="U160" s="2">
        <f>_xll.FP.PWFLAT.VALUE($R$6, T160)</f>
        <v>2.5270297346217076E-2</v>
      </c>
    </row>
    <row r="161" spans="20:21" x14ac:dyDescent="0.55000000000000004">
      <c r="T161">
        <v>15.499999999999961</v>
      </c>
      <c r="U161" s="2">
        <f>_xll.FP.PWFLAT.VALUE($R$6, T161)</f>
        <v>2.5270297346217076E-2</v>
      </c>
    </row>
    <row r="162" spans="20:21" x14ac:dyDescent="0.55000000000000004">
      <c r="T162">
        <v>15.599999999999961</v>
      </c>
      <c r="U162" s="2">
        <f>_xll.FP.PWFLAT.VALUE($R$6, T162)</f>
        <v>2.5270297346217076E-2</v>
      </c>
    </row>
    <row r="163" spans="20:21" x14ac:dyDescent="0.55000000000000004">
      <c r="T163">
        <v>15.69999999999996</v>
      </c>
      <c r="U163" s="2">
        <f>_xll.FP.PWFLAT.VALUE($R$6, T163)</f>
        <v>2.5270297346217076E-2</v>
      </c>
    </row>
    <row r="164" spans="20:21" x14ac:dyDescent="0.55000000000000004">
      <c r="T164">
        <v>15.79999999999996</v>
      </c>
      <c r="U164" s="2">
        <f>_xll.FP.PWFLAT.VALUE($R$6, T164)</f>
        <v>2.5270297346217076E-2</v>
      </c>
    </row>
    <row r="165" spans="20:21" x14ac:dyDescent="0.55000000000000004">
      <c r="T165">
        <v>15.899999999999959</v>
      </c>
      <c r="U165" s="2">
        <f>_xll.FP.PWFLAT.VALUE($R$6, T165)</f>
        <v>2.5270297346217076E-2</v>
      </c>
    </row>
    <row r="166" spans="20:21" x14ac:dyDescent="0.55000000000000004">
      <c r="T166">
        <v>15.999999999999959</v>
      </c>
      <c r="U166" s="2">
        <f>_xll.FP.PWFLAT.VALUE($R$6, T166)</f>
        <v>2.5270297346217076E-2</v>
      </c>
    </row>
    <row r="167" spans="20:21" x14ac:dyDescent="0.55000000000000004">
      <c r="T167">
        <v>16.099999999999959</v>
      </c>
      <c r="U167" s="2">
        <f>_xll.FP.PWFLAT.VALUE($R$6, T167)</f>
        <v>2.5270297346217076E-2</v>
      </c>
    </row>
    <row r="168" spans="20:21" x14ac:dyDescent="0.55000000000000004">
      <c r="T168">
        <v>16.19999999999996</v>
      </c>
      <c r="U168" s="2">
        <f>_xll.FP.PWFLAT.VALUE($R$6, T168)</f>
        <v>2.5270297346217076E-2</v>
      </c>
    </row>
    <row r="169" spans="20:21" x14ac:dyDescent="0.55000000000000004">
      <c r="T169">
        <v>16.299999999999962</v>
      </c>
      <c r="U169" s="2">
        <f>_xll.FP.PWFLAT.VALUE($R$6, T169)</f>
        <v>2.5270297346217076E-2</v>
      </c>
    </row>
    <row r="170" spans="20:21" x14ac:dyDescent="0.55000000000000004">
      <c r="T170">
        <v>16.399999999999963</v>
      </c>
      <c r="U170" s="2">
        <f>_xll.FP.PWFLAT.VALUE($R$6, T170)</f>
        <v>2.5270297346217076E-2</v>
      </c>
    </row>
    <row r="171" spans="20:21" x14ac:dyDescent="0.55000000000000004">
      <c r="T171">
        <v>16.499999999999964</v>
      </c>
      <c r="U171" s="2">
        <f>_xll.FP.PWFLAT.VALUE($R$6, T171)</f>
        <v>2.5270297346217076E-2</v>
      </c>
    </row>
    <row r="172" spans="20:21" x14ac:dyDescent="0.55000000000000004">
      <c r="T172">
        <v>16.599999999999966</v>
      </c>
      <c r="U172" s="2">
        <f>_xll.FP.PWFLAT.VALUE($R$6, T172)</f>
        <v>2.5270297346217076E-2</v>
      </c>
    </row>
    <row r="173" spans="20:21" x14ac:dyDescent="0.55000000000000004">
      <c r="T173">
        <v>16.699999999999967</v>
      </c>
      <c r="U173" s="2">
        <f>_xll.FP.PWFLAT.VALUE($R$6, T173)</f>
        <v>2.5270297346217076E-2</v>
      </c>
    </row>
    <row r="174" spans="20:21" x14ac:dyDescent="0.55000000000000004">
      <c r="T174">
        <v>16.799999999999969</v>
      </c>
      <c r="U174" s="2">
        <f>_xll.FP.PWFLAT.VALUE($R$6, T174)</f>
        <v>2.5270297346217076E-2</v>
      </c>
    </row>
    <row r="175" spans="20:21" x14ac:dyDescent="0.55000000000000004">
      <c r="T175">
        <v>16.89999999999997</v>
      </c>
      <c r="U175" s="2">
        <f>_xll.FP.PWFLAT.VALUE($R$6, T175)</f>
        <v>2.5270297346217076E-2</v>
      </c>
    </row>
    <row r="176" spans="20:21" x14ac:dyDescent="0.55000000000000004">
      <c r="T176">
        <v>16.999999999999972</v>
      </c>
      <c r="U176" s="2">
        <f>_xll.FP.PWFLAT.VALUE($R$6, T176)</f>
        <v>2.5270297346217076E-2</v>
      </c>
    </row>
    <row r="177" spans="20:21" x14ac:dyDescent="0.55000000000000004">
      <c r="T177">
        <v>17.099999999999973</v>
      </c>
      <c r="U177" s="2">
        <f>_xll.FP.PWFLAT.VALUE($R$6, T177)</f>
        <v>2.5270297346217076E-2</v>
      </c>
    </row>
    <row r="178" spans="20:21" x14ac:dyDescent="0.55000000000000004">
      <c r="T178">
        <v>17.199999999999974</v>
      </c>
      <c r="U178" s="2">
        <f>_xll.FP.PWFLAT.VALUE($R$6, T178)</f>
        <v>2.5270297346217076E-2</v>
      </c>
    </row>
    <row r="179" spans="20:21" x14ac:dyDescent="0.55000000000000004">
      <c r="T179">
        <v>17.299999999999976</v>
      </c>
      <c r="U179" s="2">
        <f>_xll.FP.PWFLAT.VALUE($R$6, T179)</f>
        <v>2.5270297346217076E-2</v>
      </c>
    </row>
    <row r="180" spans="20:21" x14ac:dyDescent="0.55000000000000004">
      <c r="T180">
        <v>17.399999999999977</v>
      </c>
      <c r="U180" s="2">
        <f>_xll.FP.PWFLAT.VALUE($R$6, T180)</f>
        <v>2.5270297346217076E-2</v>
      </c>
    </row>
    <row r="181" spans="20:21" x14ac:dyDescent="0.55000000000000004">
      <c r="T181">
        <v>17.499999999999979</v>
      </c>
      <c r="U181" s="2">
        <f>_xll.FP.PWFLAT.VALUE($R$6, T181)</f>
        <v>2.5270297346217076E-2</v>
      </c>
    </row>
    <row r="182" spans="20:21" x14ac:dyDescent="0.55000000000000004">
      <c r="T182">
        <v>17.59999999999998</v>
      </c>
      <c r="U182" s="2">
        <f>_xll.FP.PWFLAT.VALUE($R$6, T182)</f>
        <v>2.5270297346217076E-2</v>
      </c>
    </row>
    <row r="183" spans="20:21" x14ac:dyDescent="0.55000000000000004">
      <c r="T183">
        <v>17.699999999999982</v>
      </c>
      <c r="U183" s="2">
        <f>_xll.FP.PWFLAT.VALUE($R$6, T183)</f>
        <v>2.5270297346217076E-2</v>
      </c>
    </row>
    <row r="184" spans="20:21" x14ac:dyDescent="0.55000000000000004">
      <c r="T184">
        <v>17.799999999999983</v>
      </c>
      <c r="U184" s="2">
        <f>_xll.FP.PWFLAT.VALUE($R$6, T184)</f>
        <v>2.5270297346217076E-2</v>
      </c>
    </row>
    <row r="185" spans="20:21" x14ac:dyDescent="0.55000000000000004">
      <c r="T185">
        <v>17.899999999999984</v>
      </c>
      <c r="U185" s="2">
        <f>_xll.FP.PWFLAT.VALUE($R$6, T185)</f>
        <v>2.5270297346217076E-2</v>
      </c>
    </row>
    <row r="186" spans="20:21" x14ac:dyDescent="0.55000000000000004">
      <c r="T186">
        <v>17.999999999999986</v>
      </c>
      <c r="U186" s="2">
        <f>_xll.FP.PWFLAT.VALUE($R$6, T186)</f>
        <v>2.5270297346217076E-2</v>
      </c>
    </row>
    <row r="187" spans="20:21" x14ac:dyDescent="0.55000000000000004">
      <c r="T187">
        <v>18.099999999999987</v>
      </c>
      <c r="U187" s="2">
        <f>_xll.FP.PWFLAT.VALUE($R$6, T187)</f>
        <v>2.5270297346217076E-2</v>
      </c>
    </row>
    <row r="188" spans="20:21" x14ac:dyDescent="0.55000000000000004">
      <c r="T188">
        <v>18.199999999999989</v>
      </c>
      <c r="U188" s="2">
        <f>_xll.FP.PWFLAT.VALUE($R$6, T188)</f>
        <v>2.5270297346217076E-2</v>
      </c>
    </row>
    <row r="189" spans="20:21" x14ac:dyDescent="0.55000000000000004">
      <c r="T189">
        <v>18.29999999999999</v>
      </c>
      <c r="U189" s="2">
        <f>_xll.FP.PWFLAT.VALUE($R$6, T189)</f>
        <v>2.5270297346217076E-2</v>
      </c>
    </row>
    <row r="190" spans="20:21" x14ac:dyDescent="0.55000000000000004">
      <c r="T190">
        <v>18.399999999999991</v>
      </c>
      <c r="U190" s="2">
        <f>_xll.FP.PWFLAT.VALUE($R$6, T190)</f>
        <v>2.5270297346217076E-2</v>
      </c>
    </row>
    <row r="191" spans="20:21" x14ac:dyDescent="0.55000000000000004">
      <c r="T191">
        <v>18.499999999999993</v>
      </c>
      <c r="U191" s="2">
        <f>_xll.FP.PWFLAT.VALUE($R$6, T191)</f>
        <v>2.5270297346217076E-2</v>
      </c>
    </row>
    <row r="192" spans="20:21" x14ac:dyDescent="0.55000000000000004">
      <c r="T192">
        <v>18.599999999999994</v>
      </c>
      <c r="U192" s="2">
        <f>_xll.FP.PWFLAT.VALUE($R$6, T192)</f>
        <v>2.5270297346217076E-2</v>
      </c>
    </row>
    <row r="193" spans="20:21" x14ac:dyDescent="0.55000000000000004">
      <c r="T193">
        <v>18.699999999999996</v>
      </c>
      <c r="U193" s="2">
        <f>_xll.FP.PWFLAT.VALUE($R$6, T193)</f>
        <v>2.5270297346217076E-2</v>
      </c>
    </row>
    <row r="194" spans="20:21" x14ac:dyDescent="0.55000000000000004">
      <c r="T194">
        <v>18.799999999999997</v>
      </c>
      <c r="U194" s="2">
        <f>_xll.FP.PWFLAT.VALUE($R$6, T194)</f>
        <v>2.5270297346217076E-2</v>
      </c>
    </row>
    <row r="195" spans="20:21" x14ac:dyDescent="0.55000000000000004">
      <c r="T195">
        <v>18.899999999999999</v>
      </c>
      <c r="U195" s="2">
        <f>_xll.FP.PWFLAT.VALUE($R$6, T195)</f>
        <v>2.5270297346217076E-2</v>
      </c>
    </row>
    <row r="196" spans="20:21" x14ac:dyDescent="0.55000000000000004">
      <c r="T196">
        <v>19</v>
      </c>
      <c r="U196" s="2">
        <f>_xll.FP.PWFLAT.VALUE($R$6, T196)</f>
        <v>2.5270297346217076E-2</v>
      </c>
    </row>
    <row r="197" spans="20:21" x14ac:dyDescent="0.55000000000000004">
      <c r="T197">
        <v>19.100000000000001</v>
      </c>
      <c r="U197" s="2">
        <f>_xll.FP.PWFLAT.VALUE($R$6, T197)</f>
        <v>2.5270297346217076E-2</v>
      </c>
    </row>
    <row r="198" spans="20:21" x14ac:dyDescent="0.55000000000000004">
      <c r="T198">
        <v>19.200000000000003</v>
      </c>
      <c r="U198" s="2">
        <f>_xll.FP.PWFLAT.VALUE($R$6, T198)</f>
        <v>2.5270297346217076E-2</v>
      </c>
    </row>
    <row r="199" spans="20:21" x14ac:dyDescent="0.55000000000000004">
      <c r="T199">
        <v>19.300000000000004</v>
      </c>
      <c r="U199" s="2">
        <f>_xll.FP.PWFLAT.VALUE($R$6, T199)</f>
        <v>2.5270297346217076E-2</v>
      </c>
    </row>
    <row r="200" spans="20:21" x14ac:dyDescent="0.55000000000000004">
      <c r="T200">
        <v>19.400000000000006</v>
      </c>
      <c r="U200" s="2">
        <f>_xll.FP.PWFLAT.VALUE($R$6, T200)</f>
        <v>2.5270297346217076E-2</v>
      </c>
    </row>
    <row r="201" spans="20:21" x14ac:dyDescent="0.55000000000000004">
      <c r="T201">
        <v>19.500000000000007</v>
      </c>
      <c r="U201" s="2">
        <f>_xll.FP.PWFLAT.VALUE($R$6, T201)</f>
        <v>2.5270297346217076E-2</v>
      </c>
    </row>
    <row r="202" spans="20:21" x14ac:dyDescent="0.55000000000000004">
      <c r="T202">
        <v>19.600000000000009</v>
      </c>
      <c r="U202" s="2">
        <f>_xll.FP.PWFLAT.VALUE($R$6, T202)</f>
        <v>2.5270297346217076E-2</v>
      </c>
    </row>
    <row r="203" spans="20:21" x14ac:dyDescent="0.55000000000000004">
      <c r="T203">
        <v>19.70000000000001</v>
      </c>
      <c r="U203" s="2">
        <f>_xll.FP.PWFLAT.VALUE($R$6, T203)</f>
        <v>2.5270297346217076E-2</v>
      </c>
    </row>
    <row r="204" spans="20:21" x14ac:dyDescent="0.55000000000000004">
      <c r="T204">
        <v>19.800000000000011</v>
      </c>
      <c r="U204" s="2">
        <f>_xll.FP.PWFLAT.VALUE($R$6, T204)</f>
        <v>2.5270297346217076E-2</v>
      </c>
    </row>
    <row r="205" spans="20:21" x14ac:dyDescent="0.55000000000000004">
      <c r="T205">
        <v>19.900000000000013</v>
      </c>
      <c r="U205" s="2">
        <f>_xll.FP.PWFLAT.VALUE($R$6, T205)</f>
        <v>2.5270297346217076E-2</v>
      </c>
    </row>
    <row r="206" spans="20:21" x14ac:dyDescent="0.55000000000000004">
      <c r="T206">
        <v>20.000000000000014</v>
      </c>
      <c r="U206" s="2">
        <f>_xll.FP.PWFLAT.VALUE($R$6, T206)</f>
        <v>2.5270297346217076E-2</v>
      </c>
    </row>
    <row r="207" spans="20:21" x14ac:dyDescent="0.55000000000000004">
      <c r="T207">
        <v>20.100000000000016</v>
      </c>
      <c r="U207" s="2">
        <f>_xll.FP.PWFLAT.VALUE($R$6, T207)</f>
        <v>2.5270297346217076E-2</v>
      </c>
    </row>
    <row r="208" spans="20:21" x14ac:dyDescent="0.55000000000000004">
      <c r="T208">
        <v>20.200000000000017</v>
      </c>
      <c r="U208" s="2">
        <f>_xll.FP.PWFLAT.VALUE($R$6, T208)</f>
        <v>2.5270297346217076E-2</v>
      </c>
    </row>
    <row r="209" spans="20:21" x14ac:dyDescent="0.55000000000000004">
      <c r="T209">
        <v>20.300000000000018</v>
      </c>
      <c r="U209" s="2">
        <f>_xll.FP.PWFLAT.VALUE($R$6, T209)</f>
        <v>2.5270297346217076E-2</v>
      </c>
    </row>
    <row r="210" spans="20:21" x14ac:dyDescent="0.55000000000000004">
      <c r="T210">
        <v>20.40000000000002</v>
      </c>
      <c r="U210" s="2">
        <f>_xll.FP.PWFLAT.VALUE($R$6, T210)</f>
        <v>2.5270297346217076E-2</v>
      </c>
    </row>
    <row r="211" spans="20:21" x14ac:dyDescent="0.55000000000000004">
      <c r="T211">
        <v>20.500000000000021</v>
      </c>
      <c r="U211" s="2">
        <f>_xll.FP.PWFLAT.VALUE($R$6, T211)</f>
        <v>2.5270297346217076E-2</v>
      </c>
    </row>
    <row r="212" spans="20:21" x14ac:dyDescent="0.55000000000000004">
      <c r="T212">
        <v>20.600000000000023</v>
      </c>
      <c r="U212" s="2">
        <f>_xll.FP.PWFLAT.VALUE($R$6, T212)</f>
        <v>2.5270297346217076E-2</v>
      </c>
    </row>
    <row r="213" spans="20:21" x14ac:dyDescent="0.55000000000000004">
      <c r="T213">
        <v>20.700000000000024</v>
      </c>
      <c r="U213" s="2">
        <f>_xll.FP.PWFLAT.VALUE($R$6, T213)</f>
        <v>2.5270297346217076E-2</v>
      </c>
    </row>
    <row r="214" spans="20:21" x14ac:dyDescent="0.55000000000000004">
      <c r="T214">
        <v>20.800000000000026</v>
      </c>
      <c r="U214" s="2">
        <f>_xll.FP.PWFLAT.VALUE($R$6, T214)</f>
        <v>2.5270297346217076E-2</v>
      </c>
    </row>
    <row r="215" spans="20:21" x14ac:dyDescent="0.55000000000000004">
      <c r="T215">
        <v>20.900000000000027</v>
      </c>
      <c r="U215" s="2">
        <f>_xll.FP.PWFLAT.VALUE($R$6, T215)</f>
        <v>2.5270297346217076E-2</v>
      </c>
    </row>
    <row r="216" spans="20:21" x14ac:dyDescent="0.55000000000000004">
      <c r="T216">
        <v>21.000000000000028</v>
      </c>
      <c r="U216" s="2">
        <f>_xll.FP.PWFLAT.VALUE($R$6, T216)</f>
        <v>2.5270297346217076E-2</v>
      </c>
    </row>
    <row r="217" spans="20:21" x14ac:dyDescent="0.55000000000000004">
      <c r="T217">
        <v>21.10000000000003</v>
      </c>
      <c r="U217" s="2">
        <f>_xll.FP.PWFLAT.VALUE($R$6, T217)</f>
        <v>2.5270297346217076E-2</v>
      </c>
    </row>
    <row r="218" spans="20:21" x14ac:dyDescent="0.55000000000000004">
      <c r="T218">
        <v>21.200000000000031</v>
      </c>
      <c r="U218" s="2">
        <f>_xll.FP.PWFLAT.VALUE($R$6, T218)</f>
        <v>2.5270297346217076E-2</v>
      </c>
    </row>
    <row r="219" spans="20:21" x14ac:dyDescent="0.55000000000000004">
      <c r="T219">
        <v>21.300000000000033</v>
      </c>
      <c r="U219" s="2">
        <f>_xll.FP.PWFLAT.VALUE($R$6, T219)</f>
        <v>2.5270297346217076E-2</v>
      </c>
    </row>
    <row r="220" spans="20:21" x14ac:dyDescent="0.55000000000000004">
      <c r="T220">
        <v>21.400000000000034</v>
      </c>
      <c r="U220" s="2">
        <f>_xll.FP.PWFLAT.VALUE($R$6, T220)</f>
        <v>2.5270297346217076E-2</v>
      </c>
    </row>
    <row r="221" spans="20:21" x14ac:dyDescent="0.55000000000000004">
      <c r="T221">
        <v>21.500000000000036</v>
      </c>
      <c r="U221" s="2">
        <f>_xll.FP.PWFLAT.VALUE($R$6, T221)</f>
        <v>2.5270297346217076E-2</v>
      </c>
    </row>
    <row r="222" spans="20:21" x14ac:dyDescent="0.55000000000000004">
      <c r="T222">
        <v>21.600000000000037</v>
      </c>
      <c r="U222" s="2">
        <f>_xll.FP.PWFLAT.VALUE($R$6, T222)</f>
        <v>2.5270297346217076E-2</v>
      </c>
    </row>
    <row r="223" spans="20:21" x14ac:dyDescent="0.55000000000000004">
      <c r="T223">
        <v>21.700000000000038</v>
      </c>
      <c r="U223" s="2">
        <f>_xll.FP.PWFLAT.VALUE($R$6, T223)</f>
        <v>2.5270297346217076E-2</v>
      </c>
    </row>
    <row r="224" spans="20:21" x14ac:dyDescent="0.55000000000000004">
      <c r="T224">
        <v>21.80000000000004</v>
      </c>
      <c r="U224" s="2">
        <f>_xll.FP.PWFLAT.VALUE($R$6, T224)</f>
        <v>2.5270297346217076E-2</v>
      </c>
    </row>
    <row r="225" spans="20:21" x14ac:dyDescent="0.55000000000000004">
      <c r="T225">
        <v>21.900000000000041</v>
      </c>
      <c r="U225" s="2">
        <f>_xll.FP.PWFLAT.VALUE($R$6, T225)</f>
        <v>2.5270297346217076E-2</v>
      </c>
    </row>
    <row r="226" spans="20:21" x14ac:dyDescent="0.55000000000000004">
      <c r="T226">
        <v>22.000000000000043</v>
      </c>
      <c r="U226" s="2">
        <f>_xll.FP.PWFLAT.VALUE($R$6, T226)</f>
        <v>2.5270297346217076E-2</v>
      </c>
    </row>
    <row r="227" spans="20:21" x14ac:dyDescent="0.55000000000000004">
      <c r="T227">
        <v>22.100000000000044</v>
      </c>
      <c r="U227" s="2">
        <f>_xll.FP.PWFLAT.VALUE($R$6, T227)</f>
        <v>2.5270297346217076E-2</v>
      </c>
    </row>
    <row r="228" spans="20:21" x14ac:dyDescent="0.55000000000000004">
      <c r="T228">
        <v>22.200000000000045</v>
      </c>
      <c r="U228" s="2">
        <f>_xll.FP.PWFLAT.VALUE($R$6, T228)</f>
        <v>2.5270297346217076E-2</v>
      </c>
    </row>
    <row r="229" spans="20:21" x14ac:dyDescent="0.55000000000000004">
      <c r="T229">
        <v>22.300000000000047</v>
      </c>
      <c r="U229" s="2">
        <f>_xll.FP.PWFLAT.VALUE($R$6, T229)</f>
        <v>2.5270297346217076E-2</v>
      </c>
    </row>
    <row r="230" spans="20:21" x14ac:dyDescent="0.55000000000000004">
      <c r="T230">
        <v>22.400000000000048</v>
      </c>
      <c r="U230" s="2">
        <f>_xll.FP.PWFLAT.VALUE($R$6, T230)</f>
        <v>2.5270297346217076E-2</v>
      </c>
    </row>
    <row r="231" spans="20:21" x14ac:dyDescent="0.55000000000000004">
      <c r="T231">
        <v>22.50000000000005</v>
      </c>
      <c r="U231" s="2">
        <f>_xll.FP.PWFLAT.VALUE($R$6, T231)</f>
        <v>2.5270297346217076E-2</v>
      </c>
    </row>
    <row r="232" spans="20:21" x14ac:dyDescent="0.55000000000000004">
      <c r="T232">
        <v>22.600000000000051</v>
      </c>
      <c r="U232" s="2">
        <f>_xll.FP.PWFLAT.VALUE($R$6, T232)</f>
        <v>2.5270297346217076E-2</v>
      </c>
    </row>
    <row r="233" spans="20:21" x14ac:dyDescent="0.55000000000000004">
      <c r="T233">
        <v>22.700000000000053</v>
      </c>
      <c r="U233" s="2">
        <f>_xll.FP.PWFLAT.VALUE($R$6, T233)</f>
        <v>2.5270297346217076E-2</v>
      </c>
    </row>
    <row r="234" spans="20:21" x14ac:dyDescent="0.55000000000000004">
      <c r="T234">
        <v>22.800000000000054</v>
      </c>
      <c r="U234" s="2">
        <f>_xll.FP.PWFLAT.VALUE($R$6, T234)</f>
        <v>2.5270297346217076E-2</v>
      </c>
    </row>
    <row r="235" spans="20:21" x14ac:dyDescent="0.55000000000000004">
      <c r="T235">
        <v>22.900000000000055</v>
      </c>
      <c r="U235" s="2">
        <f>_xll.FP.PWFLAT.VALUE($R$6, T235)</f>
        <v>2.5270297346217076E-2</v>
      </c>
    </row>
    <row r="236" spans="20:21" x14ac:dyDescent="0.55000000000000004">
      <c r="T236">
        <v>23.000000000000057</v>
      </c>
      <c r="U236" s="2">
        <f>_xll.FP.PWFLAT.VALUE($R$6, T236)</f>
        <v>2.5270297346217076E-2</v>
      </c>
    </row>
    <row r="237" spans="20:21" x14ac:dyDescent="0.55000000000000004">
      <c r="T237">
        <v>23.100000000000058</v>
      </c>
      <c r="U237" s="2">
        <f>_xll.FP.PWFLAT.VALUE($R$6, T237)</f>
        <v>2.5270297346217076E-2</v>
      </c>
    </row>
    <row r="238" spans="20:21" x14ac:dyDescent="0.55000000000000004">
      <c r="T238">
        <v>23.20000000000006</v>
      </c>
      <c r="U238" s="2">
        <f>_xll.FP.PWFLAT.VALUE($R$6, T238)</f>
        <v>2.5270297346217076E-2</v>
      </c>
    </row>
    <row r="239" spans="20:21" x14ac:dyDescent="0.55000000000000004">
      <c r="T239">
        <v>23.300000000000061</v>
      </c>
      <c r="U239" s="2">
        <f>_xll.FP.PWFLAT.VALUE($R$6, T239)</f>
        <v>2.5270297346217076E-2</v>
      </c>
    </row>
    <row r="240" spans="20:21" x14ac:dyDescent="0.55000000000000004">
      <c r="T240">
        <v>23.400000000000063</v>
      </c>
      <c r="U240" s="2">
        <f>_xll.FP.PWFLAT.VALUE($R$6, T240)</f>
        <v>2.5270297346217076E-2</v>
      </c>
    </row>
    <row r="241" spans="20:21" x14ac:dyDescent="0.55000000000000004">
      <c r="T241">
        <v>23.500000000000064</v>
      </c>
      <c r="U241" s="2">
        <f>_xll.FP.PWFLAT.VALUE($R$6, T241)</f>
        <v>2.5270297346217076E-2</v>
      </c>
    </row>
    <row r="242" spans="20:21" x14ac:dyDescent="0.55000000000000004">
      <c r="T242">
        <v>23.600000000000065</v>
      </c>
      <c r="U242" s="2">
        <f>_xll.FP.PWFLAT.VALUE($R$6, T242)</f>
        <v>2.5270297346217076E-2</v>
      </c>
    </row>
    <row r="243" spans="20:21" x14ac:dyDescent="0.55000000000000004">
      <c r="T243">
        <v>23.700000000000067</v>
      </c>
      <c r="U243" s="2">
        <f>_xll.FP.PWFLAT.VALUE($R$6, T243)</f>
        <v>2.5270297346217076E-2</v>
      </c>
    </row>
    <row r="244" spans="20:21" x14ac:dyDescent="0.55000000000000004">
      <c r="T244">
        <v>23.800000000000068</v>
      </c>
      <c r="U244" s="2">
        <f>_xll.FP.PWFLAT.VALUE($R$6, T244)</f>
        <v>2.5270297346217076E-2</v>
      </c>
    </row>
    <row r="245" spans="20:21" x14ac:dyDescent="0.55000000000000004">
      <c r="T245">
        <v>23.90000000000007</v>
      </c>
      <c r="U245" s="2">
        <f>_xll.FP.PWFLAT.VALUE($R$6, T245)</f>
        <v>2.5270297346217076E-2</v>
      </c>
    </row>
    <row r="246" spans="20:21" x14ac:dyDescent="0.55000000000000004">
      <c r="T246">
        <v>24.000000000000071</v>
      </c>
      <c r="U246" s="2">
        <f>_xll.FP.PWFLAT.VALUE($R$6, T246)</f>
        <v>2.5270297346217076E-2</v>
      </c>
    </row>
    <row r="247" spans="20:21" x14ac:dyDescent="0.55000000000000004">
      <c r="T247">
        <v>24.100000000000072</v>
      </c>
      <c r="U247" s="2">
        <f>_xll.FP.PWFLAT.VALUE($R$6, T247)</f>
        <v>2.5270297346217076E-2</v>
      </c>
    </row>
    <row r="248" spans="20:21" x14ac:dyDescent="0.55000000000000004">
      <c r="T248">
        <v>24.200000000000074</v>
      </c>
      <c r="U248" s="2">
        <f>_xll.FP.PWFLAT.VALUE($R$6, T248)</f>
        <v>2.5270297346217076E-2</v>
      </c>
    </row>
    <row r="249" spans="20:21" x14ac:dyDescent="0.55000000000000004">
      <c r="T249">
        <v>24.300000000000075</v>
      </c>
      <c r="U249" s="2">
        <f>_xll.FP.PWFLAT.VALUE($R$6, T249)</f>
        <v>2.5270297346217076E-2</v>
      </c>
    </row>
    <row r="250" spans="20:21" x14ac:dyDescent="0.55000000000000004">
      <c r="T250">
        <v>24.400000000000077</v>
      </c>
      <c r="U250" s="2">
        <f>_xll.FP.PWFLAT.VALUE($R$6, T250)</f>
        <v>2.5270297346217076E-2</v>
      </c>
    </row>
    <row r="251" spans="20:21" x14ac:dyDescent="0.55000000000000004">
      <c r="T251">
        <v>24.500000000000078</v>
      </c>
      <c r="U251" s="2">
        <f>_xll.FP.PWFLAT.VALUE($R$6, T251)</f>
        <v>2.5270297346217076E-2</v>
      </c>
    </row>
    <row r="252" spans="20:21" x14ac:dyDescent="0.55000000000000004">
      <c r="T252">
        <v>24.60000000000008</v>
      </c>
      <c r="U252" s="2">
        <f>_xll.FP.PWFLAT.VALUE($R$6, T252)</f>
        <v>2.5270297346217076E-2</v>
      </c>
    </row>
    <row r="253" spans="20:21" x14ac:dyDescent="0.55000000000000004">
      <c r="T253">
        <v>24.700000000000081</v>
      </c>
      <c r="U253" s="2">
        <f>_xll.FP.PWFLAT.VALUE($R$6, T253)</f>
        <v>2.5270297346217076E-2</v>
      </c>
    </row>
    <row r="254" spans="20:21" x14ac:dyDescent="0.55000000000000004">
      <c r="T254">
        <v>24.800000000000082</v>
      </c>
      <c r="U254" s="2">
        <f>_xll.FP.PWFLAT.VALUE($R$6, T254)</f>
        <v>2.5270297346217076E-2</v>
      </c>
    </row>
    <row r="255" spans="20:21" x14ac:dyDescent="0.55000000000000004">
      <c r="T255">
        <v>24.900000000000084</v>
      </c>
      <c r="U255" s="2">
        <f>_xll.FP.PWFLAT.VALUE($R$6, T255)</f>
        <v>2.5270297346217076E-2</v>
      </c>
    </row>
    <row r="256" spans="20:21" x14ac:dyDescent="0.55000000000000004">
      <c r="T256">
        <v>25.000000000000085</v>
      </c>
      <c r="U256" s="2">
        <f>_xll.FP.PWFLAT.VALUE($R$6, T256)</f>
        <v>2.5270297346217076E-2</v>
      </c>
    </row>
    <row r="257" spans="20:21" x14ac:dyDescent="0.55000000000000004">
      <c r="T257">
        <v>25.100000000000087</v>
      </c>
      <c r="U257" s="2">
        <f>_xll.FP.PWFLAT.VALUE($R$6, T257)</f>
        <v>2.5270297346217076E-2</v>
      </c>
    </row>
    <row r="258" spans="20:21" x14ac:dyDescent="0.55000000000000004">
      <c r="T258">
        <v>25.200000000000088</v>
      </c>
      <c r="U258" s="2">
        <f>_xll.FP.PWFLAT.VALUE($R$6, T258)</f>
        <v>2.5270297346217076E-2</v>
      </c>
    </row>
    <row r="259" spans="20:21" x14ac:dyDescent="0.55000000000000004">
      <c r="T259">
        <v>25.30000000000009</v>
      </c>
      <c r="U259" s="2">
        <f>_xll.FP.PWFLAT.VALUE($R$6, T259)</f>
        <v>2.5270297346217076E-2</v>
      </c>
    </row>
    <row r="260" spans="20:21" x14ac:dyDescent="0.55000000000000004">
      <c r="T260">
        <v>25.400000000000091</v>
      </c>
      <c r="U260" s="2">
        <f>_xll.FP.PWFLAT.VALUE($R$6, T260)</f>
        <v>2.5270297346217076E-2</v>
      </c>
    </row>
    <row r="261" spans="20:21" x14ac:dyDescent="0.55000000000000004">
      <c r="T261">
        <v>25.500000000000092</v>
      </c>
      <c r="U261" s="2">
        <f>_xll.FP.PWFLAT.VALUE($R$6, T261)</f>
        <v>2.5270297346217076E-2</v>
      </c>
    </row>
    <row r="262" spans="20:21" x14ac:dyDescent="0.55000000000000004">
      <c r="T262">
        <v>25.600000000000094</v>
      </c>
      <c r="U262" s="2">
        <f>_xll.FP.PWFLAT.VALUE($R$6, T262)</f>
        <v>2.5270297346217076E-2</v>
      </c>
    </row>
    <row r="263" spans="20:21" x14ac:dyDescent="0.55000000000000004">
      <c r="T263">
        <v>25.700000000000095</v>
      </c>
      <c r="U263" s="2">
        <f>_xll.FP.PWFLAT.VALUE($R$6, T263)</f>
        <v>2.5270297346217076E-2</v>
      </c>
    </row>
    <row r="264" spans="20:21" x14ac:dyDescent="0.55000000000000004">
      <c r="T264">
        <v>25.800000000000097</v>
      </c>
      <c r="U264" s="2">
        <f>_xll.FP.PWFLAT.VALUE($R$6, T264)</f>
        <v>2.5270297346217076E-2</v>
      </c>
    </row>
    <row r="265" spans="20:21" x14ac:dyDescent="0.55000000000000004">
      <c r="T265">
        <v>25.900000000000098</v>
      </c>
      <c r="U265" s="2">
        <f>_xll.FP.PWFLAT.VALUE($R$6, T265)</f>
        <v>2.5270297346217076E-2</v>
      </c>
    </row>
    <row r="266" spans="20:21" x14ac:dyDescent="0.55000000000000004">
      <c r="T266">
        <v>26.000000000000099</v>
      </c>
      <c r="U266" s="2">
        <f>_xll.FP.PWFLAT.VALUE($R$6, T266)</f>
        <v>2.5270297346217076E-2</v>
      </c>
    </row>
    <row r="267" spans="20:21" x14ac:dyDescent="0.55000000000000004">
      <c r="T267">
        <v>26.100000000000101</v>
      </c>
      <c r="U267" s="2">
        <f>_xll.FP.PWFLAT.VALUE($R$6, T267)</f>
        <v>2.5270297346217076E-2</v>
      </c>
    </row>
    <row r="268" spans="20:21" x14ac:dyDescent="0.55000000000000004">
      <c r="T268">
        <v>26.200000000000102</v>
      </c>
      <c r="U268" s="2">
        <f>_xll.FP.PWFLAT.VALUE($R$6, T268)</f>
        <v>2.5270297346217076E-2</v>
      </c>
    </row>
    <row r="269" spans="20:21" x14ac:dyDescent="0.55000000000000004">
      <c r="T269">
        <v>26.300000000000104</v>
      </c>
      <c r="U269" s="2">
        <f>_xll.FP.PWFLAT.VALUE($R$6, T269)</f>
        <v>2.5270297346217076E-2</v>
      </c>
    </row>
    <row r="270" spans="20:21" x14ac:dyDescent="0.55000000000000004">
      <c r="T270">
        <v>26.400000000000105</v>
      </c>
      <c r="U270" s="2">
        <f>_xll.FP.PWFLAT.VALUE($R$6, T270)</f>
        <v>2.5270297346217076E-2</v>
      </c>
    </row>
    <row r="271" spans="20:21" x14ac:dyDescent="0.55000000000000004">
      <c r="T271">
        <v>26.500000000000107</v>
      </c>
      <c r="U271" s="2">
        <f>_xll.FP.PWFLAT.VALUE($R$6, T271)</f>
        <v>2.5270297346217076E-2</v>
      </c>
    </row>
    <row r="272" spans="20:21" x14ac:dyDescent="0.55000000000000004">
      <c r="T272">
        <v>26.600000000000108</v>
      </c>
      <c r="U272" s="2">
        <f>_xll.FP.PWFLAT.VALUE($R$6, T272)</f>
        <v>2.5270297346217076E-2</v>
      </c>
    </row>
    <row r="273" spans="20:21" x14ac:dyDescent="0.55000000000000004">
      <c r="T273">
        <v>26.700000000000109</v>
      </c>
      <c r="U273" s="2">
        <f>_xll.FP.PWFLAT.VALUE($R$6, T273)</f>
        <v>2.5270297346217076E-2</v>
      </c>
    </row>
    <row r="274" spans="20:21" x14ac:dyDescent="0.55000000000000004">
      <c r="T274">
        <v>26.800000000000111</v>
      </c>
      <c r="U274" s="2">
        <f>_xll.FP.PWFLAT.VALUE($R$6, T274)</f>
        <v>2.5270297346217076E-2</v>
      </c>
    </row>
    <row r="275" spans="20:21" x14ac:dyDescent="0.55000000000000004">
      <c r="T275">
        <v>26.900000000000112</v>
      </c>
      <c r="U275" s="2">
        <f>_xll.FP.PWFLAT.VALUE($R$6, T275)</f>
        <v>2.5270297346217076E-2</v>
      </c>
    </row>
    <row r="276" spans="20:21" x14ac:dyDescent="0.55000000000000004">
      <c r="T276">
        <v>27.000000000000114</v>
      </c>
      <c r="U276" s="2">
        <f>_xll.FP.PWFLAT.VALUE($R$6, T276)</f>
        <v>2.5270297346217076E-2</v>
      </c>
    </row>
    <row r="277" spans="20:21" x14ac:dyDescent="0.55000000000000004">
      <c r="T277">
        <v>27.100000000000115</v>
      </c>
      <c r="U277" s="2">
        <f>_xll.FP.PWFLAT.VALUE($R$6, T277)</f>
        <v>2.5270297346217076E-2</v>
      </c>
    </row>
    <row r="278" spans="20:21" x14ac:dyDescent="0.55000000000000004">
      <c r="T278">
        <v>27.200000000000117</v>
      </c>
      <c r="U278" s="2">
        <f>_xll.FP.PWFLAT.VALUE($R$6, T278)</f>
        <v>2.5270297346217076E-2</v>
      </c>
    </row>
    <row r="279" spans="20:21" x14ac:dyDescent="0.55000000000000004">
      <c r="T279">
        <v>27.300000000000118</v>
      </c>
      <c r="U279" s="2">
        <f>_xll.FP.PWFLAT.VALUE($R$6, T279)</f>
        <v>2.5270297346217076E-2</v>
      </c>
    </row>
    <row r="280" spans="20:21" x14ac:dyDescent="0.55000000000000004">
      <c r="T280">
        <v>27.400000000000119</v>
      </c>
      <c r="U280" s="2">
        <f>_xll.FP.PWFLAT.VALUE($R$6, T280)</f>
        <v>2.5270297346217076E-2</v>
      </c>
    </row>
    <row r="281" spans="20:21" x14ac:dyDescent="0.55000000000000004">
      <c r="T281">
        <v>27.500000000000121</v>
      </c>
      <c r="U281" s="2">
        <f>_xll.FP.PWFLAT.VALUE($R$6, T281)</f>
        <v>2.5270297346217076E-2</v>
      </c>
    </row>
    <row r="282" spans="20:21" x14ac:dyDescent="0.55000000000000004">
      <c r="T282">
        <v>27.600000000000122</v>
      </c>
      <c r="U282" s="2">
        <f>_xll.FP.PWFLAT.VALUE($R$6, T282)</f>
        <v>2.5270297346217076E-2</v>
      </c>
    </row>
    <row r="283" spans="20:21" x14ac:dyDescent="0.55000000000000004">
      <c r="T283">
        <v>27.700000000000124</v>
      </c>
      <c r="U283" s="2">
        <f>_xll.FP.PWFLAT.VALUE($R$6, T283)</f>
        <v>2.5270297346217076E-2</v>
      </c>
    </row>
    <row r="284" spans="20:21" x14ac:dyDescent="0.55000000000000004">
      <c r="T284">
        <v>27.800000000000125</v>
      </c>
      <c r="U284" s="2">
        <f>_xll.FP.PWFLAT.VALUE($R$6, T284)</f>
        <v>2.5270297346217076E-2</v>
      </c>
    </row>
    <row r="285" spans="20:21" x14ac:dyDescent="0.55000000000000004">
      <c r="T285">
        <v>27.900000000000126</v>
      </c>
      <c r="U285" s="2">
        <f>_xll.FP.PWFLAT.VALUE($R$6, T285)</f>
        <v>2.5270297346217076E-2</v>
      </c>
    </row>
    <row r="286" spans="20:21" x14ac:dyDescent="0.55000000000000004">
      <c r="T286">
        <v>28.000000000000128</v>
      </c>
      <c r="U286" s="2">
        <f>_xll.FP.PWFLAT.VALUE($R$6, T286)</f>
        <v>2.5270297346217076E-2</v>
      </c>
    </row>
    <row r="287" spans="20:21" x14ac:dyDescent="0.55000000000000004">
      <c r="T287">
        <v>28.100000000000129</v>
      </c>
      <c r="U287" s="2">
        <f>_xll.FP.PWFLAT.VALUE($R$6, T287)</f>
        <v>2.5270297346217076E-2</v>
      </c>
    </row>
    <row r="288" spans="20:21" x14ac:dyDescent="0.55000000000000004">
      <c r="T288">
        <v>28.200000000000131</v>
      </c>
      <c r="U288" s="2">
        <f>_xll.FP.PWFLAT.VALUE($R$6, T288)</f>
        <v>2.5270297346217076E-2</v>
      </c>
    </row>
    <row r="289" spans="20:21" x14ac:dyDescent="0.55000000000000004">
      <c r="T289">
        <v>28.300000000000132</v>
      </c>
      <c r="U289" s="2">
        <f>_xll.FP.PWFLAT.VALUE($R$6, T289)</f>
        <v>2.5270297346217076E-2</v>
      </c>
    </row>
    <row r="290" spans="20:21" x14ac:dyDescent="0.55000000000000004">
      <c r="T290">
        <v>28.400000000000134</v>
      </c>
      <c r="U290" s="2">
        <f>_xll.FP.PWFLAT.VALUE($R$6, T290)</f>
        <v>2.5270297346217076E-2</v>
      </c>
    </row>
    <row r="291" spans="20:21" x14ac:dyDescent="0.55000000000000004">
      <c r="T291">
        <v>28.500000000000135</v>
      </c>
      <c r="U291" s="2">
        <f>_xll.FP.PWFLAT.VALUE($R$6, T291)</f>
        <v>2.5270297346217076E-2</v>
      </c>
    </row>
    <row r="292" spans="20:21" x14ac:dyDescent="0.55000000000000004">
      <c r="T292">
        <v>28.600000000000136</v>
      </c>
      <c r="U292" s="2">
        <f>_xll.FP.PWFLAT.VALUE($R$6, T292)</f>
        <v>2.5270297346217076E-2</v>
      </c>
    </row>
    <row r="293" spans="20:21" x14ac:dyDescent="0.55000000000000004">
      <c r="T293">
        <v>28.700000000000138</v>
      </c>
      <c r="U293" s="2">
        <f>_xll.FP.PWFLAT.VALUE($R$6, T293)</f>
        <v>2.5270297346217076E-2</v>
      </c>
    </row>
    <row r="294" spans="20:21" x14ac:dyDescent="0.55000000000000004">
      <c r="T294">
        <v>28.800000000000139</v>
      </c>
      <c r="U294" s="2">
        <f>_xll.FP.PWFLAT.VALUE($R$6, T294)</f>
        <v>2.5270297346217076E-2</v>
      </c>
    </row>
    <row r="295" spans="20:21" x14ac:dyDescent="0.55000000000000004">
      <c r="T295">
        <v>28.900000000000141</v>
      </c>
      <c r="U295" s="2">
        <f>_xll.FP.PWFLAT.VALUE($R$6, T295)</f>
        <v>2.5270297346217076E-2</v>
      </c>
    </row>
    <row r="296" spans="20:21" x14ac:dyDescent="0.55000000000000004">
      <c r="T296">
        <v>29.000000000000142</v>
      </c>
      <c r="U296" s="2">
        <f>_xll.FP.PWFLAT.VALUE($R$6, T296)</f>
        <v>2.5270297346217076E-2</v>
      </c>
    </row>
    <row r="297" spans="20:21" x14ac:dyDescent="0.55000000000000004">
      <c r="T297">
        <v>29.100000000000144</v>
      </c>
      <c r="U297" s="2">
        <f>_xll.FP.PWFLAT.VALUE($R$6, T297)</f>
        <v>2.5270297346217076E-2</v>
      </c>
    </row>
    <row r="298" spans="20:21" x14ac:dyDescent="0.55000000000000004">
      <c r="T298">
        <v>29.200000000000145</v>
      </c>
      <c r="U298" s="2">
        <f>_xll.FP.PWFLAT.VALUE($R$6, T298)</f>
        <v>2.5270297346217076E-2</v>
      </c>
    </row>
    <row r="299" spans="20:21" x14ac:dyDescent="0.55000000000000004">
      <c r="T299">
        <v>29.300000000000146</v>
      </c>
      <c r="U299" s="2">
        <f>_xll.FP.PWFLAT.VALUE($R$6, T299)</f>
        <v>2.5270297346217076E-2</v>
      </c>
    </row>
    <row r="300" spans="20:21" x14ac:dyDescent="0.55000000000000004">
      <c r="T300">
        <v>29.400000000000148</v>
      </c>
      <c r="U300" s="2">
        <f>_xll.FP.PWFLAT.VALUE($R$6, T300)</f>
        <v>2.5270297346217076E-2</v>
      </c>
    </row>
    <row r="301" spans="20:21" x14ac:dyDescent="0.55000000000000004">
      <c r="T301">
        <v>29.500000000000149</v>
      </c>
      <c r="U301" s="2">
        <f>_xll.FP.PWFLAT.VALUE($R$6, T301)</f>
        <v>2.5270297346217076E-2</v>
      </c>
    </row>
    <row r="302" spans="20:21" x14ac:dyDescent="0.55000000000000004">
      <c r="T302">
        <v>29.600000000000151</v>
      </c>
      <c r="U302" s="2">
        <f>_xll.FP.PWFLAT.VALUE($R$6, T302)</f>
        <v>2.5270297346217076E-2</v>
      </c>
    </row>
    <row r="303" spans="20:21" x14ac:dyDescent="0.55000000000000004">
      <c r="T303">
        <v>29.700000000000152</v>
      </c>
      <c r="U303" s="2">
        <f>_xll.FP.PWFLAT.VALUE($R$6, T303)</f>
        <v>2.5270297346217076E-2</v>
      </c>
    </row>
    <row r="304" spans="20:21" x14ac:dyDescent="0.55000000000000004">
      <c r="T304">
        <v>29.800000000000153</v>
      </c>
      <c r="U304" s="2">
        <f>_xll.FP.PWFLAT.VALUE($R$6, T304)</f>
        <v>2.5270297346217076E-2</v>
      </c>
    </row>
    <row r="305" spans="20:21" x14ac:dyDescent="0.55000000000000004">
      <c r="T305">
        <v>29.900000000000155</v>
      </c>
      <c r="U305" s="2">
        <f>_xll.FP.PWFLAT.VALUE($R$6, T305)</f>
        <v>2.5270297346217076E-2</v>
      </c>
    </row>
    <row r="306" spans="20:21" x14ac:dyDescent="0.55000000000000004">
      <c r="T306">
        <v>30.000000000000156</v>
      </c>
      <c r="U306" s="2" t="e">
        <f>_xll.FP.PWFLAT.VALUE($R$6, T306)</f>
        <v>#NUM!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Curve</vt:lpstr>
      <vt:lpstr>Valuation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Keith Lewis</cp:lastModifiedBy>
  <dcterms:created xsi:type="dcterms:W3CDTF">2016-12-04T15:17:41Z</dcterms:created>
  <dcterms:modified xsi:type="dcterms:W3CDTF">2016-12-04T22:29:37Z</dcterms:modified>
</cp:coreProperties>
</file>