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2881EB32-FF0E-4A71-9B46-07CEBE1FA93A}" xr6:coauthVersionLast="47" xr6:coauthVersionMax="47" xr10:uidLastSave="{00000000-0000-0000-0000-000000000000}"/>
  <bookViews>
    <workbookView xWindow="-120" yWindow="-120" windowWidth="20730" windowHeight="11310" xr2:uid="{CE78F296-029D-4319-9163-0EA223876FF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7" i="1" l="1"/>
  <c r="B122" i="1"/>
  <c r="B121" i="1"/>
  <c r="B132" i="1"/>
  <c r="B123" i="1"/>
  <c r="B188" i="1"/>
  <c r="B27" i="1" l="1"/>
</calcChain>
</file>

<file path=xl/sharedStrings.xml><?xml version="1.0" encoding="utf-8"?>
<sst xmlns="http://schemas.openxmlformats.org/spreadsheetml/2006/main" count="480" uniqueCount="284">
  <si>
    <t>field</t>
  </si>
  <si>
    <t>value</t>
  </si>
  <si>
    <t>unit</t>
  </si>
  <si>
    <t>Aircraft_name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</si>
  <si>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</si>
  <si>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</si>
  <si>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</si>
  <si>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</si>
  <si>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</si>
  <si>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</si>
  <si>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</si>
  <si>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Date</t>
  </si>
  <si>
    <t>Amendment</t>
  </si>
  <si>
    <t>Amendement  1</t>
  </si>
  <si>
    <t>Airloads_flag</t>
  </si>
  <si>
    <t>OPEN VSP</t>
  </si>
  <si>
    <t>vertical_tail_flag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</si>
  <si>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</si>
  <si>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</si>
  <si>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</si>
  <si>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</si>
  <si>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</si>
  <si>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</si>
  <si>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</si>
  <si>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</si>
  <si>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</si>
  <si>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</si>
  <si>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</si>
  <si>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</si>
  <si>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</si>
  <si>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</si>
  <si>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</si>
  <si>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</si>
  <si>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</si>
  <si>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</si>
  <si>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</si>
  <si>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</si>
  <si>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</si>
  <si>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</si>
  <si>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</si>
  <si>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</si>
  <si>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</si>
  <si>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</si>
  <si>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</si>
  <si>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second_airfoil_section</t>
  </si>
  <si>
    <t>third_airfoil_section</t>
  </si>
  <si>
    <t>fourth_airfoil_section</t>
  </si>
  <si>
    <t>Non dimensional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</si>
  <si>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</si>
  <si>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</si>
  <si>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</si>
  <si>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</si>
  <si>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</si>
  <si>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</si>
  <si>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</si>
  <si>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</si>
  <si>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</si>
  <si>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</si>
  <si>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twist_location</t>
  </si>
  <si>
    <t>Chord percentage</t>
  </si>
  <si>
    <t>Wing_root_chord</t>
  </si>
  <si>
    <t>Wing_tip_chord</t>
  </si>
  <si>
    <t>Wing_kink_one</t>
  </si>
  <si>
    <t>Wing_kink_two</t>
  </si>
  <si>
    <t xml:space="preserve">wing_camber </t>
  </si>
  <si>
    <t>wing_camber_location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</si>
  <si>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</si>
  <si>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</si>
  <si>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</si>
  <si>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</si>
  <si>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</si>
  <si>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</si>
  <si>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</si>
  <si>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</si>
  <si>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</si>
  <si>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</si>
  <si>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</si>
  <si>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</si>
  <si>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</si>
  <si>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</si>
  <si>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</si>
  <si>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</si>
  <si>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engine_reduction_ratio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</si>
  <si>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</si>
  <si>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</si>
  <si>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</si>
  <si>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</si>
  <si>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</si>
  <si>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</si>
  <si>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</si>
  <si>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</si>
  <si>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</si>
  <si>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</si>
  <si>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</si>
  <si>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</si>
  <si>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</si>
  <si>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</si>
  <si>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</si>
  <si>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</si>
  <si>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</si>
  <si>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</si>
  <si>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</si>
  <si>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</si>
  <si>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</si>
  <si>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</si>
  <si>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</si>
  <si>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</si>
  <si>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</si>
  <si>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</si>
  <si>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</si>
  <si>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</si>
  <si>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</si>
  <si>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</si>
  <si>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</si>
  <si>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1/deg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</si>
  <si>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</si>
  <si>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</si>
  <si>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</si>
  <si>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</si>
  <si>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</si>
  <si>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</si>
  <si>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</si>
  <si>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</si>
  <si>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Cmlanding_gear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</si>
  <si>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</si>
  <si>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</si>
  <si>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</si>
  <si>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</si>
  <si>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</si>
  <si>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</si>
  <si>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</si>
  <si>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</si>
  <si>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</si>
  <si>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</si>
  <si>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</si>
  <si>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wing_body_cl</t>
  </si>
  <si>
    <t>wing_body_cm</t>
  </si>
  <si>
    <t>wing_body_cd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</si>
  <si>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</si>
  <si>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</si>
  <si>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</si>
  <si>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</si>
  <si>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</si>
  <si>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</si>
  <si>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</si>
  <si>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xcg_nondimensional</t>
  </si>
  <si>
    <t>ailerons_surface</t>
  </si>
  <si>
    <t>Aileron characteristics</t>
  </si>
  <si>
    <t>ailerons_span</t>
  </si>
  <si>
    <t>ailerons_eta_inner</t>
  </si>
  <si>
    <t>ailerons_eta_outer</t>
  </si>
  <si>
    <t>ca_c_root_ailerons</t>
  </si>
  <si>
    <t>ca_c_tip_ailerons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</si>
  <si>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</si>
  <si>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</si>
  <si>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</si>
  <si>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</si>
  <si>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</si>
  <si>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</si>
  <si>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</si>
  <si>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</si>
  <si>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</si>
  <si>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elevator_S_hinge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</si>
  <si>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</si>
  <si>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</si>
  <si>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</si>
  <si>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</si>
  <si>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</si>
  <si>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</si>
  <si>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rudder_chord</t>
  </si>
  <si>
    <t>rudder_chord_ratio</t>
  </si>
  <si>
    <t>rudder_span_ratio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</si>
  <si>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</si>
  <si>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</si>
  <si>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</si>
  <si>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</si>
  <si>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</si>
  <si>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</si>
  <si>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</si>
  <si>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</si>
  <si>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</si>
  <si>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</si>
  <si>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</si>
  <si>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</si>
  <si>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</si>
  <si>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</si>
  <si>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</si>
  <si>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</si>
  <si>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</si>
  <si>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</si>
  <si>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Non_dim_radius_of_gyration</t>
  </si>
  <si>
    <t>Radius_of_gyration</t>
  </si>
  <si>
    <t>fuselage_id</t>
  </si>
  <si>
    <t>Fuselage</t>
  </si>
  <si>
    <t>fuselage_type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</si>
  <si>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</si>
  <si>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</si>
  <si>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</si>
  <si>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</si>
  <si>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</si>
  <si>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</si>
  <si>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</si>
  <si>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</si>
  <si>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</si>
  <si>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</si>
  <si>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</si>
  <si>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</si>
  <si>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</si>
  <si>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</si>
  <si>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</si>
  <si>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</si>
  <si>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ht_x0_location</t>
  </si>
  <si>
    <t>ht_damping_factor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</si>
  <si>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</si>
  <si>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</si>
  <si>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</si>
  <si>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</si>
  <si>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</si>
  <si>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</si>
  <si>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</si>
  <si>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</si>
  <si>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</si>
  <si>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vt_chord</t>
  </si>
  <si>
    <t>vt_arm</t>
  </si>
  <si>
    <t>vt_twist_angle</t>
  </si>
  <si>
    <t>vt_twistangle_location</t>
  </si>
  <si>
    <t>vt_dihedral_angle</t>
  </si>
  <si>
    <t>vt_MAC</t>
  </si>
  <si>
    <t>vt_num_of_fin</t>
  </si>
  <si>
    <t>vt_x_location</t>
  </si>
  <si>
    <t>vt_y_location</t>
  </si>
  <si>
    <t>vt_z_location</t>
  </si>
  <si>
    <t>vt_x_perc</t>
  </si>
  <si>
    <t>Fuselage length percentage</t>
  </si>
  <si>
    <t>vt_y_perc</t>
  </si>
  <si>
    <t>vt_z_perc</t>
  </si>
  <si>
    <t>vt_xtip_le</t>
  </si>
  <si>
    <t>vt_yaw_angle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</si>
  <si>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</si>
  <si>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</si>
  <si>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</si>
  <si>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</si>
  <si>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</si>
  <si>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</si>
  <si>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</si>
  <si>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</si>
  <si>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</si>
  <si>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</si>
  <si>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</si>
  <si>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</si>
  <si>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</si>
  <si>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CY_case2</t>
  </si>
  <si>
    <t>CY_case3</t>
  </si>
  <si>
    <t>vertical_tailplane_K</t>
  </si>
  <si>
    <t>min_design_cruise_speed</t>
  </si>
  <si>
    <t>m/s</t>
  </si>
  <si>
    <t>Design airspeed</t>
  </si>
  <si>
    <t>nmax</t>
  </si>
  <si>
    <t>CS Prescriptions</t>
  </si>
  <si>
    <t>nmin</t>
  </si>
  <si>
    <t>gust_cruise</t>
  </si>
  <si>
    <t>gust_dive</t>
  </si>
  <si>
    <t>TecnamP92</t>
  </si>
  <si>
    <t>Single fin</t>
  </si>
  <si>
    <t>Full movable</t>
  </si>
  <si>
    <t xml:space="preserve"> [  0.000;
  0.250;
  0.500;
  0.750;
  1.250;
  1.500;
  1.750;
  2.000;
  2.250;
  2.500;
  2.750;
  3.000;
  3.250;
  3.500;
  3.750;
  4.000;
  4.250;
  4.500;
  4.750;
  5.000;
  5.250;
  5.500;
  5.750;
  6.000;
  6.250;
  6.500;
  6.750;
  7.000;
  7.250;
  7.500;
  7.750;
  8.000;
  8.250;
  8.500;
  8.750;
  9.000;
  9.250;
  9.500;
  9.750;
 10.000;
 10.250;
 10.500;
 10.750;
 11.000;
 11.250;
 11.500;
 11.750;
 12.000;
 12.250;
 12.500;
 12.750;
 13.000;
 13.250;
 13.500;
 13.750;
 14.000;
 14.250;
 14.500;
 14.750;
 15.000;
 15.250;
 15.500;
 15.750;
 16.000;
 16.250;
 16.500;
 16.750;
 17.000;
 17.250;
 17.500;
 17.750;
 18.000;
 18.250; ]</t>
  </si>
  <si>
    <t xml:space="preserve">[0.8000;
0.8111;
0.8313;
0.8449;
0.8792;
0.8997;
0.9130;
0.9436;
0.9542;
0.9763;
0.9877;
1.0006;
1.0223;
1.0447;
1.0674;
1.0889;
1.1113;
1.1337;
1.1545;
1.1771;
1.1982;
1.2201;
1.2381;
1.2584;
1.2775;
1.2954;
1.3140;
1.3308;
1.3434;
1.3589;
1.3889;
1.40976;
1.4295;
1.4413;
1.4597;
1.4697;
1.4904;
1.50369;
1.51659;
1.53081;
1.5341;
1.5475;
1.5638;
1.5765;
1.5885;
1.6062;
1.6162;
1.6252;
1.6288;
1.6400;
1.6420;
1.6448;
1.6536;
1.6590;
1.6595;
1.6611;
1.6635;
1.6669;
1.6674;
1.6675;
1.6670;
1.6634;
1.6622;
1.6620;
1.6611;
1.6601;
1.6599;
1.6544;
1.6447;
1.6384;
1.6283;
1.6140;
1.5989;] </t>
  </si>
  <si>
    <t>[0.03900;
0.03887;
0.03785;
0.03610;
0.03580;
0.03421;
0.03224;
0.03223;
0.03186;
0.03091;
0.03021;
0.03007;
0.02913;
0.02827;
0.02804;
0.02749;
0.02741;
0.02744;
0.02743;
0.02724;
0.02723;
0.02724;
0.02734;
0.02769;
0.02791;
0.02818;
0.02841;
0.02857;
0.02858;
0.02909;
0.03009;
0.03018;
0.03099;
0.03241;
0.03275;
0.03306;
0.03350;
0.03382;
0.03423;
0.03466;
0.03506;
0.03564;
0.03610;
0.03676;
0.03748;
0.03847;
0.04043;
0.04260;
0.04403;
0.04535;
0.04671;
0.04823;
0.04946;
0.05090;
0.05256;
0.05448;
0.05621;
0.05783;
0.05967;
0.06174;
0.06410;
0.06672;
0.06986;
0.07217;
0.07470;
0.07732;
0.08027;
0.08341;
0.08709;
0.09105;
0.09548;
0.09057;
0.10443;]</t>
  </si>
  <si>
    <t>GOE_398_AIRFOIL.dat</t>
  </si>
  <si>
    <t>engine_xpos</t>
  </si>
  <si>
    <t>engine_ypos</t>
  </si>
  <si>
    <t>engine_zpos</t>
  </si>
  <si>
    <t>engine_length</t>
  </si>
  <si>
    <t>engine_diameter</t>
  </si>
  <si>
    <t>engine_prop_diameter</t>
  </si>
  <si>
    <t>engine_prop_config</t>
  </si>
  <si>
    <t>Tractor</t>
  </si>
  <si>
    <t>Landing gear</t>
  </si>
  <si>
    <t>undercarriage_main_diameter</t>
  </si>
  <si>
    <t>undercarriage_nose_diameter</t>
  </si>
  <si>
    <t>Wing semispan percentage</t>
  </si>
  <si>
    <t>csvla</t>
  </si>
  <si>
    <t>[-0.0623;
-0.0617;
-0.0611;
-0.0605;
-0.0599;
-0.0593;
-0.0587;
-0.0581;
-0.0575;
-0.0569;
-0.0563;
-0.0578;
-0.0573;
-0.0568;
-0.0563;
-0.0558;
-0.0553;
-0.0548;
-0.0543;
-0.0539;
-0.0535;
-0.0531;
-0.0527;
-0.0523;
-0.0519;
-0.0515;
-0.0511;
-0.0507;
-0.0503;
-0.0499;
-0.0495;
-0.0491;
-0.0487;
-0.0483;
-0.0479;
-0.0475;
-0.0471;
-0.0467;
-0.0463;
-0.0459;
-0.0455;
-0.0449;
-0.0444;
-0.0440;
-0.0437;
-0.0434;
-0.0395;
-0.0359;
-0.0339;
-0.0322;
-0.0307;
-0.0292;
-0.0281;
-0.0269;
-0.0258;
-0.0246;
-0.0237;
-0.0229;
-0.0222;
-0.0216;
-0.0210;
-0.0204;
-0.0200;
-0.0198;
-0.0196;
-0.0196;
-0.0196;
-0.0196;
-0.0194;
-0.0194;
-0.0192;
-0.0192;
-0.0190;]</t>
  </si>
  <si>
    <t>Inertia_momY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</si>
</sst>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0" fillId="9" borderId="2" xfId="0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4" fillId="2" borderId="2" xfId="0" applyFont="1" applyFill="1" applyBorder="1"/>
    <xf numFmtId="0" fontId="0" fillId="18" borderId="5" xfId="0" applyFill="1" applyBorder="1"/>
    <xf numFmtId="49" fontId="3" fillId="9" borderId="0" xfId="0" applyNumberFormat="1" applyFont="1" applyFill="1" applyAlignment="1">
      <alignment wrapText="1"/>
    </xf>
    <xf numFmtId="0" fontId="3" fillId="9" borderId="2" xfId="0" applyFont="1" applyFill="1" applyBorder="1" applyAlignment="1">
      <alignment wrapText="1"/>
    </xf>
    <xf numFmtId="0" fontId="5" fillId="17" borderId="0" xfId="0" applyFont="1" applyFill="1"/>
    <xf numFmtId="0" fontId="0" fillId="6" borderId="0" xfId="0" applyFill="1" applyBorder="1"/>
    <xf numFmtId="0" fontId="0" fillId="7" borderId="5" xfId="0" applyFill="1" applyBorder="1"/>
    <xf numFmtId="0" fontId="0" fillId="20" borderId="0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11" borderId="5" xfId="0" applyFill="1" applyBorder="1"/>
    <xf numFmtId="0" fontId="0" fillId="16" borderId="4" xfId="0" applyFill="1" applyBorder="1"/>
    <xf numFmtId="0" fontId="5" fillId="13" borderId="0" xfId="0" applyFont="1" applyFill="1"/>
    <xf numFmtId="0" fontId="5" fillId="14" borderId="0" xfId="0" applyFont="1" applyFill="1"/>
    <xf numFmtId="0" fontId="5" fillId="14" borderId="2" xfId="0" applyFont="1" applyFill="1" applyBorder="1"/>
    <xf numFmtId="49" fontId="3" fillId="4" borderId="0" xfId="0" applyNumberFormat="1" applyFont="1" applyFill="1" applyBorder="1"/>
    <xf numFmtId="0" fontId="3" fillId="4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085C-DBEF-4A79-B728-1C6218494374}">
  <dimension ref="A1:D215"/>
  <sheetViews>
    <sheetView tabSelected="1" topLeftCell="A100" zoomScale="90" zoomScaleNormal="90" workbookViewId="0">
      <selection activeCell="B111" sqref="B111"/>
    </sheetView>
  </sheetViews>
  <sheetFormatPr defaultRowHeight="15" x14ac:dyDescent="0.25"/>
  <cols>
    <col min="1" max="1" width="35.140625" customWidth="1"/>
    <col min="2" max="2" width="27.85546875" customWidth="1"/>
    <col min="3" max="3" width="29.5703125" customWidth="1"/>
    <col min="4" max="4" width="3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262</v>
      </c>
      <c r="C2" s="5" t="s">
        <v>4</v>
      </c>
      <c r="D2" s="6" t="s">
        <v>5</v>
      </c>
    </row>
    <row r="3" spans="1:4" x14ac:dyDescent="0.25">
      <c r="A3" s="3" t="s">
        <v>6</v>
      </c>
      <c r="B3" s="3" t="s">
        <v>7</v>
      </c>
      <c r="C3" s="7" t="s">
        <v>8</v>
      </c>
      <c r="D3" s="8"/>
    </row>
    <row r="4" spans="1:4" x14ac:dyDescent="0.25">
      <c r="A4" s="3" t="s">
        <v>9</v>
      </c>
      <c r="B4" s="3" t="s">
        <v>4</v>
      </c>
      <c r="C4" s="7" t="s">
        <v>4</v>
      </c>
      <c r="D4" s="8"/>
    </row>
    <row r="5" spans="1:4" x14ac:dyDescent="0.25">
      <c r="A5" s="3" t="s">
        <v>10</v>
      </c>
      <c r="B5" s="5" t="s">
        <v>281</v>
      </c>
      <c r="C5" s="7" t="s">
        <v>8</v>
      </c>
      <c r="D5" s="8"/>
    </row>
    <row r="6" spans="1:4" x14ac:dyDescent="0.25">
      <c r="A6" s="3" t="s">
        <v>11</v>
      </c>
      <c r="B6" s="9">
        <v>43427</v>
      </c>
      <c r="C6" s="4" t="s">
        <v>4</v>
      </c>
      <c r="D6" s="8"/>
    </row>
    <row r="7" spans="1:4" x14ac:dyDescent="0.25">
      <c r="A7" s="3" t="s">
        <v>12</v>
      </c>
      <c r="B7" s="5" t="s">
        <v>13</v>
      </c>
      <c r="C7" s="4" t="s">
        <v>4</v>
      </c>
      <c r="D7" s="8"/>
    </row>
    <row r="8" spans="1:4" x14ac:dyDescent="0.25">
      <c r="A8" s="3" t="s">
        <v>14</v>
      </c>
      <c r="B8" s="5" t="s">
        <v>15</v>
      </c>
      <c r="C8" s="3" t="s">
        <v>8</v>
      </c>
      <c r="D8" s="8"/>
    </row>
    <row r="9" spans="1:4" x14ac:dyDescent="0.25">
      <c r="A9" s="10" t="s">
        <v>16</v>
      </c>
      <c r="B9" s="11" t="s">
        <v>263</v>
      </c>
      <c r="C9" s="10" t="s">
        <v>8</v>
      </c>
      <c r="D9" s="8"/>
    </row>
    <row r="10" spans="1:4" x14ac:dyDescent="0.25">
      <c r="A10" s="12" t="s">
        <v>17</v>
      </c>
      <c r="B10" s="13">
        <v>450</v>
      </c>
      <c r="C10" s="12" t="s">
        <v>18</v>
      </c>
      <c r="D10" s="6" t="s">
        <v>19</v>
      </c>
    </row>
    <row r="11" spans="1:4" x14ac:dyDescent="0.25">
      <c r="A11" s="12" t="s">
        <v>20</v>
      </c>
      <c r="B11" s="14">
        <v>281</v>
      </c>
      <c r="C11" s="12" t="s">
        <v>18</v>
      </c>
      <c r="D11" s="15"/>
    </row>
    <row r="12" spans="1:4" x14ac:dyDescent="0.25">
      <c r="A12" s="12" t="s">
        <v>22</v>
      </c>
      <c r="B12" s="14">
        <v>169</v>
      </c>
      <c r="C12" s="12" t="s">
        <v>18</v>
      </c>
      <c r="D12" s="15"/>
    </row>
    <row r="13" spans="1:4" x14ac:dyDescent="0.25">
      <c r="A13" s="12" t="s">
        <v>23</v>
      </c>
      <c r="B13" s="14">
        <v>50.5</v>
      </c>
      <c r="C13" s="12" t="s">
        <v>18</v>
      </c>
      <c r="D13" s="15"/>
    </row>
    <row r="14" spans="1:4" x14ac:dyDescent="0.25">
      <c r="A14" s="12" t="s">
        <v>24</v>
      </c>
      <c r="B14" s="14">
        <v>180</v>
      </c>
      <c r="C14" s="12" t="s">
        <v>18</v>
      </c>
      <c r="D14" s="15"/>
    </row>
    <row r="15" spans="1:4" x14ac:dyDescent="0.25">
      <c r="A15" s="96" t="s">
        <v>25</v>
      </c>
      <c r="B15" s="97">
        <v>1.85</v>
      </c>
      <c r="C15" s="96" t="s">
        <v>18</v>
      </c>
      <c r="D15" s="15"/>
    </row>
    <row r="16" spans="1:4" x14ac:dyDescent="0.25">
      <c r="A16" s="16" t="s">
        <v>283</v>
      </c>
      <c r="B16" s="17">
        <v>513</v>
      </c>
      <c r="C16" s="16" t="s">
        <v>107</v>
      </c>
      <c r="D16" s="15"/>
    </row>
    <row r="17" spans="1:4" x14ac:dyDescent="0.25">
      <c r="A17" s="41" t="s">
        <v>138</v>
      </c>
      <c r="B17" s="41">
        <v>0</v>
      </c>
      <c r="C17" s="41" t="s">
        <v>32</v>
      </c>
      <c r="D17" s="32" t="s">
        <v>139</v>
      </c>
    </row>
    <row r="18" spans="1:4" x14ac:dyDescent="0.25">
      <c r="A18" s="41" t="s">
        <v>140</v>
      </c>
      <c r="B18" s="41">
        <v>2000</v>
      </c>
      <c r="C18" s="41" t="s">
        <v>32</v>
      </c>
      <c r="D18" s="42"/>
    </row>
    <row r="19" spans="1:4" x14ac:dyDescent="0.25">
      <c r="A19" s="43" t="s">
        <v>141</v>
      </c>
      <c r="B19" s="43">
        <v>4000</v>
      </c>
      <c r="C19" s="44" t="s">
        <v>32</v>
      </c>
      <c r="D19" s="42"/>
    </row>
    <row r="20" spans="1:4" x14ac:dyDescent="0.25">
      <c r="A20" s="45" t="s">
        <v>142</v>
      </c>
      <c r="B20" s="45">
        <v>0.23</v>
      </c>
      <c r="C20" s="45" t="s">
        <v>38</v>
      </c>
      <c r="D20" s="32" t="s">
        <v>143</v>
      </c>
    </row>
    <row r="21" spans="1:4" x14ac:dyDescent="0.25">
      <c r="A21" s="45" t="s">
        <v>144</v>
      </c>
      <c r="B21" s="45">
        <v>0.26</v>
      </c>
      <c r="C21" s="45" t="s">
        <v>38</v>
      </c>
      <c r="D21" s="46"/>
    </row>
    <row r="22" spans="1:4" x14ac:dyDescent="0.25">
      <c r="A22" s="47" t="s">
        <v>145</v>
      </c>
      <c r="B22" s="47">
        <v>0.25</v>
      </c>
      <c r="C22" s="47" t="s">
        <v>38</v>
      </c>
      <c r="D22" s="91"/>
    </row>
    <row r="23" spans="1:4" x14ac:dyDescent="0.25">
      <c r="A23" s="18" t="s">
        <v>26</v>
      </c>
      <c r="B23" s="19" t="s">
        <v>27</v>
      </c>
      <c r="C23" s="18" t="s">
        <v>8</v>
      </c>
      <c r="D23" s="20" t="s">
        <v>28</v>
      </c>
    </row>
    <row r="24" spans="1:4" x14ac:dyDescent="0.25">
      <c r="A24" s="18" t="s">
        <v>29</v>
      </c>
      <c r="B24" s="19">
        <v>13.4</v>
      </c>
      <c r="C24" s="18" t="s">
        <v>30</v>
      </c>
      <c r="D24" s="21"/>
    </row>
    <row r="25" spans="1:4" x14ac:dyDescent="0.25">
      <c r="A25" s="18" t="s">
        <v>31</v>
      </c>
      <c r="B25" s="19">
        <v>9.6199999999999992</v>
      </c>
      <c r="C25" s="18" t="s">
        <v>32</v>
      </c>
      <c r="D25" s="21"/>
    </row>
    <row r="26" spans="1:4" x14ac:dyDescent="0.25">
      <c r="A26" s="18" t="s">
        <v>33</v>
      </c>
      <c r="B26" s="19">
        <v>1.5</v>
      </c>
      <c r="C26" s="18" t="s">
        <v>34</v>
      </c>
      <c r="D26" s="21"/>
    </row>
    <row r="27" spans="1:4" x14ac:dyDescent="0.25">
      <c r="A27" s="18" t="s">
        <v>35</v>
      </c>
      <c r="B27" s="19">
        <f>B10/B24</f>
        <v>33.582089552238806</v>
      </c>
      <c r="C27" s="18" t="s">
        <v>36</v>
      </c>
      <c r="D27" s="21"/>
    </row>
    <row r="28" spans="1:4" x14ac:dyDescent="0.25">
      <c r="A28" s="18" t="s">
        <v>37</v>
      </c>
      <c r="B28" s="19">
        <v>0.25</v>
      </c>
      <c r="C28" s="18" t="s">
        <v>38</v>
      </c>
      <c r="D28" s="21"/>
    </row>
    <row r="29" spans="1:4" x14ac:dyDescent="0.25">
      <c r="A29" s="18" t="s">
        <v>39</v>
      </c>
      <c r="B29" s="19">
        <v>0.33</v>
      </c>
      <c r="C29" s="18" t="s">
        <v>40</v>
      </c>
      <c r="D29" s="21"/>
    </row>
    <row r="30" spans="1:4" x14ac:dyDescent="0.25">
      <c r="A30" s="18" t="s">
        <v>41</v>
      </c>
      <c r="B30" s="19">
        <v>0.33</v>
      </c>
      <c r="C30" s="18" t="s">
        <v>40</v>
      </c>
      <c r="D30" s="21"/>
    </row>
    <row r="31" spans="1:4" x14ac:dyDescent="0.25">
      <c r="A31" s="18" t="s">
        <v>42</v>
      </c>
      <c r="B31" s="19">
        <v>0.33</v>
      </c>
      <c r="C31" s="18" t="s">
        <v>40</v>
      </c>
      <c r="D31" s="21"/>
    </row>
    <row r="32" spans="1:4" x14ac:dyDescent="0.25">
      <c r="A32" s="18" t="s">
        <v>43</v>
      </c>
      <c r="B32" s="22" t="s">
        <v>268</v>
      </c>
      <c r="C32" s="18" t="s">
        <v>21</v>
      </c>
      <c r="D32" s="21"/>
    </row>
    <row r="33" spans="1:4" x14ac:dyDescent="0.25">
      <c r="A33" s="18" t="s">
        <v>44</v>
      </c>
      <c r="B33" s="22" t="s">
        <v>268</v>
      </c>
      <c r="C33" s="18" t="s">
        <v>21</v>
      </c>
      <c r="D33" s="21"/>
    </row>
    <row r="34" spans="1:4" x14ac:dyDescent="0.25">
      <c r="A34" s="18" t="s">
        <v>45</v>
      </c>
      <c r="B34" s="22" t="s">
        <v>268</v>
      </c>
      <c r="C34" s="18" t="s">
        <v>21</v>
      </c>
      <c r="D34" s="21"/>
    </row>
    <row r="35" spans="1:4" x14ac:dyDescent="0.25">
      <c r="A35" s="18" t="s">
        <v>46</v>
      </c>
      <c r="B35" s="22" t="s">
        <v>268</v>
      </c>
      <c r="C35" s="18" t="s">
        <v>21</v>
      </c>
      <c r="D35" s="21"/>
    </row>
    <row r="36" spans="1:4" x14ac:dyDescent="0.25">
      <c r="A36" s="18" t="s">
        <v>48</v>
      </c>
      <c r="B36" s="22">
        <v>0</v>
      </c>
      <c r="C36" s="18" t="s">
        <v>34</v>
      </c>
      <c r="D36" s="21"/>
    </row>
    <row r="37" spans="1:4" x14ac:dyDescent="0.25">
      <c r="A37" s="18" t="s">
        <v>49</v>
      </c>
      <c r="B37" s="22">
        <v>0</v>
      </c>
      <c r="C37" s="18" t="s">
        <v>34</v>
      </c>
      <c r="D37" s="21"/>
    </row>
    <row r="38" spans="1:4" x14ac:dyDescent="0.25">
      <c r="A38" s="18" t="s">
        <v>50</v>
      </c>
      <c r="B38" s="22">
        <v>0</v>
      </c>
      <c r="C38" s="18" t="s">
        <v>34</v>
      </c>
      <c r="D38" s="21"/>
    </row>
    <row r="39" spans="1:4" x14ac:dyDescent="0.25">
      <c r="A39" s="22" t="s">
        <v>51</v>
      </c>
      <c r="B39" s="22">
        <v>1.5</v>
      </c>
      <c r="C39" s="22" t="s">
        <v>34</v>
      </c>
      <c r="D39" s="21"/>
    </row>
    <row r="40" spans="1:4" x14ac:dyDescent="0.25">
      <c r="A40" s="22" t="s">
        <v>52</v>
      </c>
      <c r="B40" s="22">
        <v>1.5</v>
      </c>
      <c r="C40" s="22" t="s">
        <v>34</v>
      </c>
      <c r="D40" s="21"/>
    </row>
    <row r="41" spans="1:4" x14ac:dyDescent="0.25">
      <c r="A41" s="22" t="s">
        <v>53</v>
      </c>
      <c r="B41" s="22">
        <v>1.5</v>
      </c>
      <c r="C41" s="22" t="s">
        <v>34</v>
      </c>
      <c r="D41" s="21"/>
    </row>
    <row r="42" spans="1:4" x14ac:dyDescent="0.25">
      <c r="A42" s="22" t="s">
        <v>54</v>
      </c>
      <c r="B42" s="22">
        <v>-1.5</v>
      </c>
      <c r="C42" s="22" t="s">
        <v>34</v>
      </c>
      <c r="D42" s="21"/>
    </row>
    <row r="43" spans="1:4" x14ac:dyDescent="0.25">
      <c r="A43" s="22" t="s">
        <v>55</v>
      </c>
      <c r="B43" s="22">
        <v>-1.5</v>
      </c>
      <c r="C43" s="22" t="s">
        <v>34</v>
      </c>
      <c r="D43" s="21"/>
    </row>
    <row r="44" spans="1:4" x14ac:dyDescent="0.25">
      <c r="A44" s="22" t="s">
        <v>56</v>
      </c>
      <c r="B44" s="22">
        <v>-1.5</v>
      </c>
      <c r="C44" s="22" t="s">
        <v>34</v>
      </c>
      <c r="D44" s="21"/>
    </row>
    <row r="45" spans="1:4" x14ac:dyDescent="0.25">
      <c r="A45" s="22" t="s">
        <v>57</v>
      </c>
      <c r="B45" s="22">
        <v>-1.5</v>
      </c>
      <c r="C45" s="22" t="s">
        <v>34</v>
      </c>
      <c r="D45" s="21"/>
    </row>
    <row r="46" spans="1:4" x14ac:dyDescent="0.25">
      <c r="A46" s="22" t="s">
        <v>58</v>
      </c>
      <c r="B46" s="22">
        <v>0.25</v>
      </c>
      <c r="C46" s="22" t="s">
        <v>59</v>
      </c>
      <c r="D46" s="21"/>
    </row>
    <row r="47" spans="1:4" x14ac:dyDescent="0.25">
      <c r="A47" s="22" t="s">
        <v>60</v>
      </c>
      <c r="B47" s="22">
        <v>1.4</v>
      </c>
      <c r="C47" s="22" t="s">
        <v>32</v>
      </c>
      <c r="D47" s="21"/>
    </row>
    <row r="48" spans="1:4" x14ac:dyDescent="0.25">
      <c r="A48" s="22" t="s">
        <v>61</v>
      </c>
      <c r="B48" s="22">
        <v>1.4</v>
      </c>
      <c r="C48" s="22" t="s">
        <v>32</v>
      </c>
      <c r="D48" s="21"/>
    </row>
    <row r="49" spans="1:4" x14ac:dyDescent="0.25">
      <c r="A49" s="22" t="s">
        <v>62</v>
      </c>
      <c r="B49" s="22">
        <v>1.4</v>
      </c>
      <c r="C49" s="22" t="s">
        <v>32</v>
      </c>
      <c r="D49" s="21"/>
    </row>
    <row r="50" spans="1:4" x14ac:dyDescent="0.25">
      <c r="A50" s="22" t="s">
        <v>63</v>
      </c>
      <c r="B50" s="22">
        <v>1.4</v>
      </c>
      <c r="C50" s="22" t="s">
        <v>32</v>
      </c>
      <c r="D50" s="21"/>
    </row>
    <row r="51" spans="1:4" x14ac:dyDescent="0.25">
      <c r="A51" s="22" t="s">
        <v>64</v>
      </c>
      <c r="B51" s="22">
        <v>4.9000000000000002E-2</v>
      </c>
      <c r="C51" s="22" t="s">
        <v>59</v>
      </c>
      <c r="D51" s="21"/>
    </row>
    <row r="52" spans="1:4" x14ac:dyDescent="0.25">
      <c r="A52" s="22" t="s">
        <v>65</v>
      </c>
      <c r="B52" s="22">
        <v>0.4</v>
      </c>
      <c r="C52" s="22" t="s">
        <v>59</v>
      </c>
      <c r="D52" s="21"/>
    </row>
    <row r="53" spans="1:4" x14ac:dyDescent="0.25">
      <c r="A53" s="22" t="s">
        <v>66</v>
      </c>
      <c r="B53" s="22">
        <v>0.12</v>
      </c>
      <c r="C53" s="22" t="s">
        <v>59</v>
      </c>
      <c r="D53" s="21"/>
    </row>
    <row r="54" spans="1:4" x14ac:dyDescent="0.25">
      <c r="A54" s="22" t="s">
        <v>67</v>
      </c>
      <c r="B54" s="22">
        <v>0</v>
      </c>
      <c r="C54" s="22" t="s">
        <v>68</v>
      </c>
      <c r="D54" s="21"/>
    </row>
    <row r="55" spans="1:4" x14ac:dyDescent="0.25">
      <c r="A55" s="22" t="s">
        <v>69</v>
      </c>
      <c r="B55" s="22">
        <v>0</v>
      </c>
      <c r="C55" s="22" t="s">
        <v>68</v>
      </c>
      <c r="D55" s="21"/>
    </row>
    <row r="56" spans="1:4" x14ac:dyDescent="0.25">
      <c r="A56" s="22" t="s">
        <v>70</v>
      </c>
      <c r="B56" s="22">
        <v>1.6379999999999999</v>
      </c>
      <c r="C56" s="22" t="s">
        <v>32</v>
      </c>
      <c r="D56" s="21"/>
    </row>
    <row r="57" spans="1:4" x14ac:dyDescent="0.25">
      <c r="A57" s="22" t="s">
        <v>71</v>
      </c>
      <c r="B57" s="22">
        <v>0</v>
      </c>
      <c r="C57" s="22" t="s">
        <v>32</v>
      </c>
      <c r="D57" s="21"/>
    </row>
    <row r="58" spans="1:4" x14ac:dyDescent="0.25">
      <c r="A58" s="23" t="s">
        <v>72</v>
      </c>
      <c r="B58" s="23">
        <v>0.7</v>
      </c>
      <c r="C58" s="24" t="s">
        <v>32</v>
      </c>
      <c r="D58" s="21"/>
    </row>
    <row r="59" spans="1:4" x14ac:dyDescent="0.25">
      <c r="A59" s="63" t="s">
        <v>185</v>
      </c>
      <c r="B59" s="63">
        <v>6.6</v>
      </c>
      <c r="C59" s="63" t="s">
        <v>32</v>
      </c>
      <c r="D59" s="32" t="s">
        <v>186</v>
      </c>
    </row>
    <row r="60" spans="1:4" x14ac:dyDescent="0.25">
      <c r="A60" s="63" t="s">
        <v>187</v>
      </c>
      <c r="B60" s="63">
        <v>1.1000000000000001</v>
      </c>
      <c r="C60" s="63" t="s">
        <v>32</v>
      </c>
      <c r="D60" s="64"/>
    </row>
    <row r="61" spans="1:4" x14ac:dyDescent="0.25">
      <c r="A61" s="63" t="s">
        <v>188</v>
      </c>
      <c r="B61" s="63">
        <v>2.5</v>
      </c>
      <c r="C61" s="63" t="s">
        <v>32</v>
      </c>
      <c r="D61" s="64"/>
    </row>
    <row r="62" spans="1:4" x14ac:dyDescent="0.25">
      <c r="A62" s="63" t="s">
        <v>189</v>
      </c>
      <c r="B62" s="63">
        <v>1.4</v>
      </c>
      <c r="C62" s="63" t="s">
        <v>32</v>
      </c>
      <c r="D62" s="64"/>
    </row>
    <row r="63" spans="1:4" x14ac:dyDescent="0.25">
      <c r="A63" s="63" t="s">
        <v>190</v>
      </c>
      <c r="B63" s="84" t="s">
        <v>21</v>
      </c>
      <c r="C63" s="63" t="s">
        <v>47</v>
      </c>
      <c r="D63" s="64"/>
    </row>
    <row r="64" spans="1:4" x14ac:dyDescent="0.25">
      <c r="A64" s="63" t="s">
        <v>191</v>
      </c>
      <c r="B64" s="63" t="s">
        <v>21</v>
      </c>
      <c r="C64" s="63" t="s">
        <v>32</v>
      </c>
      <c r="D64" s="64"/>
    </row>
    <row r="65" spans="1:4" x14ac:dyDescent="0.25">
      <c r="A65" s="63" t="s">
        <v>192</v>
      </c>
      <c r="B65" s="63" t="s">
        <v>193</v>
      </c>
      <c r="C65" s="63" t="s">
        <v>8</v>
      </c>
      <c r="D65" s="64"/>
    </row>
    <row r="66" spans="1:4" x14ac:dyDescent="0.25">
      <c r="A66" s="65" t="s">
        <v>194</v>
      </c>
      <c r="B66" s="65" t="s">
        <v>195</v>
      </c>
      <c r="C66" s="65" t="s">
        <v>8</v>
      </c>
      <c r="D66" s="64"/>
    </row>
    <row r="67" spans="1:4" x14ac:dyDescent="0.25">
      <c r="A67" s="66" t="s">
        <v>196</v>
      </c>
      <c r="B67" s="66">
        <v>1.97</v>
      </c>
      <c r="C67" s="66" t="s">
        <v>30</v>
      </c>
      <c r="D67" s="32" t="s">
        <v>197</v>
      </c>
    </row>
    <row r="68" spans="1:4" x14ac:dyDescent="0.25">
      <c r="A68" s="66" t="s">
        <v>198</v>
      </c>
      <c r="B68" s="66">
        <v>2.9</v>
      </c>
      <c r="C68" s="66" t="s">
        <v>32</v>
      </c>
      <c r="D68" s="67"/>
    </row>
    <row r="69" spans="1:4" x14ac:dyDescent="0.25">
      <c r="A69" s="66" t="s">
        <v>199</v>
      </c>
      <c r="B69" s="66">
        <v>0.68</v>
      </c>
      <c r="C69" s="66" t="s">
        <v>32</v>
      </c>
      <c r="D69" s="67"/>
    </row>
    <row r="70" spans="1:4" x14ac:dyDescent="0.25">
      <c r="A70" s="66" t="s">
        <v>200</v>
      </c>
      <c r="B70" s="66">
        <v>0.68</v>
      </c>
      <c r="C70" s="66" t="s">
        <v>32</v>
      </c>
      <c r="D70" s="67"/>
    </row>
    <row r="71" spans="1:4" x14ac:dyDescent="0.25">
      <c r="A71" s="66" t="s">
        <v>201</v>
      </c>
      <c r="B71" s="66">
        <v>3.78</v>
      </c>
      <c r="C71" s="66" t="s">
        <v>32</v>
      </c>
      <c r="D71" s="67"/>
    </row>
    <row r="72" spans="1:4" x14ac:dyDescent="0.25">
      <c r="A72" s="66" t="s">
        <v>202</v>
      </c>
      <c r="B72" s="66">
        <v>0</v>
      </c>
      <c r="C72" s="66" t="s">
        <v>59</v>
      </c>
      <c r="D72" s="67"/>
    </row>
    <row r="73" spans="1:4" x14ac:dyDescent="0.25">
      <c r="A73" s="66" t="s">
        <v>203</v>
      </c>
      <c r="B73" s="66">
        <v>0.2</v>
      </c>
      <c r="C73" s="66" t="s">
        <v>59</v>
      </c>
      <c r="D73" s="67"/>
    </row>
    <row r="74" spans="1:4" x14ac:dyDescent="0.25">
      <c r="A74" s="66" t="s">
        <v>204</v>
      </c>
      <c r="B74" s="66">
        <v>0.12</v>
      </c>
      <c r="C74" s="66" t="s">
        <v>59</v>
      </c>
      <c r="D74" s="67"/>
    </row>
    <row r="75" spans="1:4" x14ac:dyDescent="0.25">
      <c r="A75" s="66" t="s">
        <v>205</v>
      </c>
      <c r="B75" s="66">
        <v>0</v>
      </c>
      <c r="C75" s="66" t="s">
        <v>34</v>
      </c>
      <c r="D75" s="67"/>
    </row>
    <row r="76" spans="1:4" x14ac:dyDescent="0.25">
      <c r="A76" s="66" t="s">
        <v>206</v>
      </c>
      <c r="B76" s="66">
        <v>0.25</v>
      </c>
      <c r="C76" s="66" t="s">
        <v>59</v>
      </c>
      <c r="D76" s="67"/>
    </row>
    <row r="77" spans="1:4" x14ac:dyDescent="0.25">
      <c r="A77" s="66" t="s">
        <v>207</v>
      </c>
      <c r="B77" s="66" t="s">
        <v>264</v>
      </c>
      <c r="C77" s="66" t="s">
        <v>8</v>
      </c>
      <c r="D77" s="67"/>
    </row>
    <row r="78" spans="1:4" x14ac:dyDescent="0.25">
      <c r="A78" s="66" t="s">
        <v>208</v>
      </c>
      <c r="B78" s="66">
        <v>6.5</v>
      </c>
      <c r="C78" s="66" t="s">
        <v>32</v>
      </c>
      <c r="D78" s="67"/>
    </row>
    <row r="79" spans="1:4" x14ac:dyDescent="0.25">
      <c r="A79" s="66" t="s">
        <v>209</v>
      </c>
      <c r="B79" s="66">
        <v>0</v>
      </c>
      <c r="C79" s="66" t="s">
        <v>32</v>
      </c>
      <c r="D79" s="67"/>
    </row>
    <row r="80" spans="1:4" x14ac:dyDescent="0.25">
      <c r="A80" s="66" t="s">
        <v>210</v>
      </c>
      <c r="B80" s="66">
        <v>0.15</v>
      </c>
      <c r="C80" s="66" t="s">
        <v>32</v>
      </c>
      <c r="D80" s="67"/>
    </row>
    <row r="81" spans="1:4" x14ac:dyDescent="0.25">
      <c r="A81" s="66" t="s">
        <v>211</v>
      </c>
      <c r="B81" s="66">
        <v>1.49</v>
      </c>
      <c r="C81" s="66" t="s">
        <v>32</v>
      </c>
      <c r="D81" s="67"/>
    </row>
    <row r="82" spans="1:4" x14ac:dyDescent="0.25">
      <c r="A82" s="66" t="s">
        <v>212</v>
      </c>
      <c r="B82" s="66">
        <v>0.3</v>
      </c>
      <c r="C82" s="66" t="s">
        <v>47</v>
      </c>
      <c r="D82" s="67"/>
    </row>
    <row r="83" spans="1:4" x14ac:dyDescent="0.25">
      <c r="A83" s="66" t="s">
        <v>213</v>
      </c>
      <c r="B83" s="66">
        <v>0</v>
      </c>
      <c r="C83" s="66" t="s">
        <v>34</v>
      </c>
      <c r="D83" s="67"/>
    </row>
    <row r="84" spans="1:4" x14ac:dyDescent="0.25">
      <c r="A84" s="66" t="s">
        <v>214</v>
      </c>
      <c r="B84" s="66">
        <v>0</v>
      </c>
      <c r="C84" s="66" t="s">
        <v>59</v>
      </c>
      <c r="D84" s="67"/>
    </row>
    <row r="85" spans="1:4" x14ac:dyDescent="0.25">
      <c r="A85" s="66" t="s">
        <v>215</v>
      </c>
      <c r="B85" s="66">
        <v>1</v>
      </c>
      <c r="C85" s="66" t="s">
        <v>59</v>
      </c>
      <c r="D85" s="67"/>
    </row>
    <row r="86" spans="1:4" x14ac:dyDescent="0.25">
      <c r="A86" s="68" t="s">
        <v>216</v>
      </c>
      <c r="B86" s="68">
        <v>0</v>
      </c>
      <c r="C86" s="69" t="s">
        <v>34</v>
      </c>
      <c r="D86" s="67"/>
    </row>
    <row r="87" spans="1:4" x14ac:dyDescent="0.25">
      <c r="A87" s="52" t="s">
        <v>217</v>
      </c>
      <c r="B87" s="52">
        <v>0.91</v>
      </c>
      <c r="C87" s="70" t="s">
        <v>30</v>
      </c>
      <c r="D87" s="32" t="s">
        <v>218</v>
      </c>
    </row>
    <row r="88" spans="1:4" x14ac:dyDescent="0.25">
      <c r="A88" s="52" t="s">
        <v>219</v>
      </c>
      <c r="B88" s="52">
        <v>1.25</v>
      </c>
      <c r="C88" s="52" t="s">
        <v>32</v>
      </c>
      <c r="D88" s="53"/>
    </row>
    <row r="89" spans="1:4" x14ac:dyDescent="0.25">
      <c r="A89" s="52" t="s">
        <v>220</v>
      </c>
      <c r="B89" s="52">
        <v>1.3</v>
      </c>
      <c r="C89" s="52" t="s">
        <v>32</v>
      </c>
      <c r="D89" s="53"/>
    </row>
    <row r="90" spans="1:4" x14ac:dyDescent="0.25">
      <c r="A90" s="52" t="s">
        <v>221</v>
      </c>
      <c r="B90" s="52">
        <v>0.47599999999999998</v>
      </c>
      <c r="C90" s="52" t="s">
        <v>32</v>
      </c>
      <c r="D90" s="53"/>
    </row>
    <row r="91" spans="1:4" x14ac:dyDescent="0.25">
      <c r="A91" s="52" t="s">
        <v>222</v>
      </c>
      <c r="B91" s="52">
        <v>0.68</v>
      </c>
      <c r="C91" s="52" t="s">
        <v>32</v>
      </c>
      <c r="D91" s="53"/>
    </row>
    <row r="92" spans="1:4" x14ac:dyDescent="0.25">
      <c r="A92" s="52" t="s">
        <v>223</v>
      </c>
      <c r="B92" s="52">
        <v>3.2</v>
      </c>
      <c r="C92" s="52" t="s">
        <v>32</v>
      </c>
      <c r="D92" s="53"/>
    </row>
    <row r="93" spans="1:4" x14ac:dyDescent="0.25">
      <c r="A93" s="52" t="s">
        <v>224</v>
      </c>
      <c r="B93" s="52">
        <v>15</v>
      </c>
      <c r="C93" s="52" t="s">
        <v>34</v>
      </c>
      <c r="D93" s="53"/>
    </row>
    <row r="94" spans="1:4" x14ac:dyDescent="0.25">
      <c r="A94" s="52" t="s">
        <v>225</v>
      </c>
      <c r="B94" s="52">
        <v>0</v>
      </c>
      <c r="C94" s="52" t="s">
        <v>59</v>
      </c>
      <c r="D94" s="53"/>
    </row>
    <row r="95" spans="1:4" x14ac:dyDescent="0.25">
      <c r="A95" s="52" t="s">
        <v>226</v>
      </c>
      <c r="B95" s="52">
        <v>0</v>
      </c>
      <c r="C95" s="52" t="s">
        <v>34</v>
      </c>
      <c r="D95" s="53"/>
    </row>
    <row r="96" spans="1:4" x14ac:dyDescent="0.25">
      <c r="A96" s="52" t="s">
        <v>227</v>
      </c>
      <c r="B96" s="52">
        <v>0.2335363</v>
      </c>
      <c r="C96" s="52" t="s">
        <v>32</v>
      </c>
      <c r="D96" s="53"/>
    </row>
    <row r="97" spans="1:4" x14ac:dyDescent="0.25">
      <c r="A97" s="52" t="s">
        <v>228</v>
      </c>
      <c r="B97" s="52">
        <v>2</v>
      </c>
      <c r="C97" s="52" t="s">
        <v>8</v>
      </c>
      <c r="D97" s="53"/>
    </row>
    <row r="98" spans="1:4" x14ac:dyDescent="0.25">
      <c r="A98" s="52" t="s">
        <v>229</v>
      </c>
      <c r="B98" s="52">
        <v>0</v>
      </c>
      <c r="C98" s="52" t="s">
        <v>32</v>
      </c>
      <c r="D98" s="53"/>
    </row>
    <row r="99" spans="1:4" x14ac:dyDescent="0.25">
      <c r="A99" s="52" t="s">
        <v>230</v>
      </c>
      <c r="B99" s="52">
        <v>0</v>
      </c>
      <c r="C99" s="52" t="s">
        <v>32</v>
      </c>
      <c r="D99" s="53"/>
    </row>
    <row r="100" spans="1:4" x14ac:dyDescent="0.25">
      <c r="A100" s="52" t="s">
        <v>231</v>
      </c>
      <c r="B100" s="52">
        <v>0</v>
      </c>
      <c r="C100" s="52" t="s">
        <v>32</v>
      </c>
      <c r="D100" s="53"/>
    </row>
    <row r="101" spans="1:4" x14ac:dyDescent="0.25">
      <c r="A101" s="52" t="s">
        <v>232</v>
      </c>
      <c r="B101" s="52">
        <v>0.95</v>
      </c>
      <c r="C101" s="52" t="s">
        <v>233</v>
      </c>
      <c r="D101" s="53"/>
    </row>
    <row r="102" spans="1:4" ht="20.25" customHeight="1" x14ac:dyDescent="0.25">
      <c r="A102" s="52" t="s">
        <v>234</v>
      </c>
      <c r="B102" s="52">
        <v>0</v>
      </c>
      <c r="C102" s="52" t="s">
        <v>233</v>
      </c>
      <c r="D102" s="53"/>
    </row>
    <row r="103" spans="1:4" ht="17.25" customHeight="1" x14ac:dyDescent="0.25">
      <c r="A103" s="52" t="s">
        <v>235</v>
      </c>
      <c r="B103" s="52">
        <v>1</v>
      </c>
      <c r="C103" s="52" t="s">
        <v>233</v>
      </c>
      <c r="D103" s="53"/>
    </row>
    <row r="104" spans="1:4" ht="17.25" customHeight="1" x14ac:dyDescent="0.25">
      <c r="A104" s="52" t="s">
        <v>236</v>
      </c>
      <c r="B104" s="52">
        <v>1</v>
      </c>
      <c r="C104" s="52" t="s">
        <v>32</v>
      </c>
      <c r="D104" s="53"/>
    </row>
    <row r="105" spans="1:4" ht="17.25" customHeight="1" x14ac:dyDescent="0.25">
      <c r="A105" s="52" t="s">
        <v>237</v>
      </c>
      <c r="B105" s="52">
        <v>15</v>
      </c>
      <c r="C105" s="52" t="s">
        <v>34</v>
      </c>
      <c r="D105" s="53"/>
    </row>
    <row r="106" spans="1:4" x14ac:dyDescent="0.25">
      <c r="A106" s="52" t="s">
        <v>238</v>
      </c>
      <c r="B106" s="52">
        <v>25</v>
      </c>
      <c r="C106" s="52" t="s">
        <v>34</v>
      </c>
      <c r="D106" s="53"/>
    </row>
    <row r="107" spans="1:4" x14ac:dyDescent="0.25">
      <c r="A107" s="52" t="s">
        <v>239</v>
      </c>
      <c r="B107" s="52">
        <v>0</v>
      </c>
      <c r="C107" s="52" t="s">
        <v>59</v>
      </c>
      <c r="D107" s="53"/>
    </row>
    <row r="108" spans="1:4" x14ac:dyDescent="0.25">
      <c r="A108" s="54" t="s">
        <v>240</v>
      </c>
      <c r="B108" s="54">
        <v>0</v>
      </c>
      <c r="C108" s="55" t="s">
        <v>59</v>
      </c>
      <c r="D108" s="53"/>
    </row>
    <row r="109" spans="1:4" x14ac:dyDescent="0.25">
      <c r="A109" s="93" t="s">
        <v>146</v>
      </c>
      <c r="B109" s="48">
        <v>0.71399999999999997</v>
      </c>
      <c r="C109" s="48" t="s">
        <v>30</v>
      </c>
      <c r="D109" s="32" t="s">
        <v>147</v>
      </c>
    </row>
    <row r="110" spans="1:4" x14ac:dyDescent="0.25">
      <c r="A110" s="93" t="s">
        <v>148</v>
      </c>
      <c r="B110" s="48">
        <v>1.97</v>
      </c>
      <c r="C110" s="48" t="s">
        <v>32</v>
      </c>
      <c r="D110" s="49"/>
    </row>
    <row r="111" spans="1:4" x14ac:dyDescent="0.25">
      <c r="A111" s="48" t="s">
        <v>149</v>
      </c>
      <c r="B111" s="48">
        <v>0.505</v>
      </c>
      <c r="C111" s="48" t="s">
        <v>47</v>
      </c>
      <c r="D111" s="49"/>
    </row>
    <row r="112" spans="1:4" x14ac:dyDescent="0.25">
      <c r="A112" s="48" t="s">
        <v>150</v>
      </c>
      <c r="B112" s="48">
        <v>0.99</v>
      </c>
      <c r="C112" s="48" t="s">
        <v>47</v>
      </c>
      <c r="D112" s="49"/>
    </row>
    <row r="113" spans="1:4" x14ac:dyDescent="0.25">
      <c r="A113" s="48" t="s">
        <v>151</v>
      </c>
      <c r="B113" s="48">
        <v>0.27860000000000001</v>
      </c>
      <c r="C113" s="48" t="s">
        <v>47</v>
      </c>
      <c r="D113" s="49"/>
    </row>
    <row r="114" spans="1:4" x14ac:dyDescent="0.25">
      <c r="A114" s="48" t="s">
        <v>152</v>
      </c>
      <c r="B114" s="48">
        <v>0.27860000000000001</v>
      </c>
      <c r="C114" s="48" t="s">
        <v>47</v>
      </c>
      <c r="D114" s="49"/>
    </row>
    <row r="115" spans="1:4" x14ac:dyDescent="0.25">
      <c r="A115" s="50" t="s">
        <v>153</v>
      </c>
      <c r="B115" s="50" t="s">
        <v>21</v>
      </c>
      <c r="C115" s="51" t="s">
        <v>32</v>
      </c>
      <c r="D115" s="49"/>
    </row>
    <row r="116" spans="1:4" x14ac:dyDescent="0.25">
      <c r="A116" s="94" t="s">
        <v>154</v>
      </c>
      <c r="B116" s="52">
        <v>1.97</v>
      </c>
      <c r="C116" s="52" t="s">
        <v>30</v>
      </c>
      <c r="D116" s="32" t="s">
        <v>155</v>
      </c>
    </row>
    <row r="117" spans="1:4" x14ac:dyDescent="0.25">
      <c r="A117" s="94" t="s">
        <v>156</v>
      </c>
      <c r="B117" s="52">
        <v>2.9</v>
      </c>
      <c r="C117" s="52" t="s">
        <v>32</v>
      </c>
      <c r="D117" s="53"/>
    </row>
    <row r="118" spans="1:4" x14ac:dyDescent="0.25">
      <c r="A118" s="52" t="s">
        <v>157</v>
      </c>
      <c r="B118" s="52">
        <v>0</v>
      </c>
      <c r="C118" s="52" t="s">
        <v>47</v>
      </c>
      <c r="D118" s="53"/>
    </row>
    <row r="119" spans="1:4" x14ac:dyDescent="0.25">
      <c r="A119" s="52" t="s">
        <v>158</v>
      </c>
      <c r="B119" s="52">
        <v>1</v>
      </c>
      <c r="C119" s="52" t="s">
        <v>47</v>
      </c>
      <c r="D119" s="53"/>
    </row>
    <row r="120" spans="1:4" x14ac:dyDescent="0.25">
      <c r="A120" s="52" t="s">
        <v>159</v>
      </c>
      <c r="B120" s="52" t="s">
        <v>264</v>
      </c>
      <c r="C120" s="52" t="s">
        <v>8</v>
      </c>
      <c r="D120" s="53"/>
    </row>
    <row r="121" spans="1:4" x14ac:dyDescent="0.25">
      <c r="A121" s="52" t="s">
        <v>160</v>
      </c>
      <c r="B121" s="52">
        <f>0.68/B69</f>
        <v>1</v>
      </c>
      <c r="C121" s="52" t="s">
        <v>47</v>
      </c>
      <c r="D121" s="53"/>
    </row>
    <row r="122" spans="1:4" x14ac:dyDescent="0.25">
      <c r="A122" s="52" t="s">
        <v>161</v>
      </c>
      <c r="B122" s="52">
        <f>0.68/B70</f>
        <v>1</v>
      </c>
      <c r="C122" s="52" t="s">
        <v>47</v>
      </c>
      <c r="D122" s="53"/>
    </row>
    <row r="123" spans="1:4" x14ac:dyDescent="0.25">
      <c r="A123" s="94" t="s">
        <v>162</v>
      </c>
      <c r="B123" s="52">
        <f>0.75*B116</f>
        <v>1.4775</v>
      </c>
      <c r="C123" s="52" t="s">
        <v>30</v>
      </c>
      <c r="D123" s="53"/>
    </row>
    <row r="124" spans="1:4" x14ac:dyDescent="0.25">
      <c r="A124" s="95" t="s">
        <v>163</v>
      </c>
      <c r="B124" s="54">
        <v>3.78</v>
      </c>
      <c r="C124" s="55" t="s">
        <v>32</v>
      </c>
      <c r="D124" s="53"/>
    </row>
    <row r="125" spans="1:4" x14ac:dyDescent="0.25">
      <c r="A125" s="56" t="s">
        <v>164</v>
      </c>
      <c r="B125" s="56">
        <v>0.35</v>
      </c>
      <c r="C125" s="56" t="s">
        <v>30</v>
      </c>
      <c r="D125" s="32" t="s">
        <v>165</v>
      </c>
    </row>
    <row r="126" spans="1:4" x14ac:dyDescent="0.25">
      <c r="A126" s="56" t="s">
        <v>166</v>
      </c>
      <c r="B126" s="56">
        <v>1</v>
      </c>
      <c r="C126" s="56" t="s">
        <v>32</v>
      </c>
      <c r="D126" s="57"/>
    </row>
    <row r="127" spans="1:4" x14ac:dyDescent="0.25">
      <c r="A127" s="56" t="s">
        <v>167</v>
      </c>
      <c r="B127" s="56">
        <v>0.1</v>
      </c>
      <c r="C127" s="56" t="s">
        <v>47</v>
      </c>
      <c r="D127" s="57"/>
    </row>
    <row r="128" spans="1:4" x14ac:dyDescent="0.25">
      <c r="A128" s="56" t="s">
        <v>168</v>
      </c>
      <c r="B128" s="56">
        <v>0.9</v>
      </c>
      <c r="C128" s="56" t="s">
        <v>47</v>
      </c>
      <c r="D128" s="57"/>
    </row>
    <row r="129" spans="1:4" x14ac:dyDescent="0.25">
      <c r="A129" s="56" t="s">
        <v>169</v>
      </c>
      <c r="B129" s="56">
        <v>0.63</v>
      </c>
      <c r="C129" s="56" t="s">
        <v>32</v>
      </c>
      <c r="D129" s="57"/>
    </row>
    <row r="130" spans="1:4" x14ac:dyDescent="0.25">
      <c r="A130" s="56" t="s">
        <v>170</v>
      </c>
      <c r="B130" s="56">
        <v>0.48</v>
      </c>
      <c r="C130" s="56" t="s">
        <v>47</v>
      </c>
      <c r="D130" s="57"/>
    </row>
    <row r="131" spans="1:4" x14ac:dyDescent="0.25">
      <c r="A131" s="56" t="s">
        <v>171</v>
      </c>
      <c r="B131" s="56">
        <v>0.8</v>
      </c>
      <c r="C131" s="56" t="s">
        <v>47</v>
      </c>
      <c r="D131" s="57"/>
    </row>
    <row r="132" spans="1:4" x14ac:dyDescent="0.25">
      <c r="A132" s="56" t="s">
        <v>172</v>
      </c>
      <c r="B132" s="56">
        <f>B129/B49</f>
        <v>0.45</v>
      </c>
      <c r="C132" s="56" t="s">
        <v>47</v>
      </c>
      <c r="D132" s="57"/>
    </row>
    <row r="133" spans="1:4" x14ac:dyDescent="0.25">
      <c r="A133" s="56" t="s">
        <v>173</v>
      </c>
      <c r="B133" s="56">
        <v>0.34</v>
      </c>
      <c r="C133" s="56" t="s">
        <v>47</v>
      </c>
      <c r="D133" s="57"/>
    </row>
    <row r="134" spans="1:4" x14ac:dyDescent="0.25">
      <c r="A134" s="58" t="s">
        <v>174</v>
      </c>
      <c r="B134" s="58">
        <v>3.2</v>
      </c>
      <c r="C134" s="59" t="s">
        <v>32</v>
      </c>
      <c r="D134" s="57"/>
    </row>
    <row r="135" spans="1:4" x14ac:dyDescent="0.25">
      <c r="A135" s="60" t="s">
        <v>175</v>
      </c>
      <c r="B135" s="60">
        <v>0.21072869999999999</v>
      </c>
      <c r="C135" s="60" t="s">
        <v>30</v>
      </c>
      <c r="D135" s="32" t="s">
        <v>176</v>
      </c>
    </row>
    <row r="136" spans="1:4" x14ac:dyDescent="0.25">
      <c r="A136" s="60" t="s">
        <v>177</v>
      </c>
      <c r="B136" s="60">
        <v>1.365</v>
      </c>
      <c r="C136" s="60" t="s">
        <v>32</v>
      </c>
      <c r="D136" s="61"/>
    </row>
    <row r="137" spans="1:4" x14ac:dyDescent="0.25">
      <c r="A137" s="60" t="s">
        <v>178</v>
      </c>
      <c r="B137" s="60">
        <f>(2*0.26/B25)</f>
        <v>5.4054054054054057E-2</v>
      </c>
      <c r="C137" s="92" t="s">
        <v>47</v>
      </c>
      <c r="D137" s="61"/>
    </row>
    <row r="138" spans="1:4" x14ac:dyDescent="0.25">
      <c r="A138" s="60" t="s">
        <v>179</v>
      </c>
      <c r="B138" s="60">
        <v>0.50119999999999998</v>
      </c>
      <c r="C138" s="60" t="s">
        <v>47</v>
      </c>
      <c r="D138" s="61"/>
    </row>
    <row r="139" spans="1:4" x14ac:dyDescent="0.25">
      <c r="A139" s="60" t="s">
        <v>180</v>
      </c>
      <c r="B139" s="60">
        <v>0.27860000000000001</v>
      </c>
      <c r="C139" s="60" t="s">
        <v>47</v>
      </c>
      <c r="D139" s="61"/>
    </row>
    <row r="140" spans="1:4" x14ac:dyDescent="0.25">
      <c r="A140" s="60" t="s">
        <v>181</v>
      </c>
      <c r="B140" s="60">
        <v>0.27860000000000001</v>
      </c>
      <c r="C140" s="60" t="s">
        <v>47</v>
      </c>
      <c r="D140" s="61"/>
    </row>
    <row r="141" spans="1:4" x14ac:dyDescent="0.25">
      <c r="A141" s="60" t="s">
        <v>182</v>
      </c>
      <c r="B141" s="60" t="s">
        <v>21</v>
      </c>
      <c r="C141" s="60" t="s">
        <v>32</v>
      </c>
      <c r="D141" s="61"/>
    </row>
    <row r="142" spans="1:4" x14ac:dyDescent="0.25">
      <c r="A142" s="62" t="s">
        <v>183</v>
      </c>
      <c r="B142" s="62" t="s">
        <v>184</v>
      </c>
      <c r="C142" s="62" t="s">
        <v>8</v>
      </c>
      <c r="D142" s="61"/>
    </row>
    <row r="143" spans="1:4" x14ac:dyDescent="0.25">
      <c r="A143" s="71" t="s">
        <v>241</v>
      </c>
      <c r="B143" s="71">
        <v>0.12</v>
      </c>
      <c r="C143" s="71" t="s">
        <v>47</v>
      </c>
      <c r="D143" s="32" t="s">
        <v>242</v>
      </c>
    </row>
    <row r="144" spans="1:4" x14ac:dyDescent="0.25">
      <c r="A144" s="72" t="s">
        <v>243</v>
      </c>
      <c r="B144" s="72">
        <v>0.12</v>
      </c>
      <c r="C144" s="73" t="s">
        <v>47</v>
      </c>
      <c r="D144" s="74"/>
    </row>
    <row r="145" spans="1:4" x14ac:dyDescent="0.25">
      <c r="A145" s="36" t="s">
        <v>109</v>
      </c>
      <c r="B145" s="36">
        <v>1.55</v>
      </c>
      <c r="C145" s="36" t="s">
        <v>47</v>
      </c>
      <c r="D145" s="32" t="s">
        <v>110</v>
      </c>
    </row>
    <row r="146" spans="1:4" x14ac:dyDescent="0.25">
      <c r="A146" s="36" t="s">
        <v>111</v>
      </c>
      <c r="B146" s="36">
        <v>1.77</v>
      </c>
      <c r="C146" s="36" t="s">
        <v>47</v>
      </c>
      <c r="D146" s="37"/>
    </row>
    <row r="147" spans="1:4" x14ac:dyDescent="0.25">
      <c r="A147" s="36" t="s">
        <v>112</v>
      </c>
      <c r="B147" s="36">
        <v>1.87</v>
      </c>
      <c r="C147" s="36" t="s">
        <v>47</v>
      </c>
      <c r="D147" s="37"/>
    </row>
    <row r="148" spans="1:4" x14ac:dyDescent="0.25">
      <c r="A148" s="36" t="s">
        <v>113</v>
      </c>
      <c r="B148" s="36">
        <v>-1</v>
      </c>
      <c r="C148" s="36" t="s">
        <v>47</v>
      </c>
      <c r="D148" s="37"/>
    </row>
    <row r="149" spans="1:4" x14ac:dyDescent="0.25">
      <c r="A149" s="36" t="s">
        <v>115</v>
      </c>
      <c r="B149" s="36">
        <v>4.3600000000000003</v>
      </c>
      <c r="C149" s="36" t="s">
        <v>116</v>
      </c>
      <c r="D149" s="37"/>
    </row>
    <row r="150" spans="1:4" x14ac:dyDescent="0.25">
      <c r="A150" s="36" t="s">
        <v>117</v>
      </c>
      <c r="B150" s="36">
        <v>0</v>
      </c>
      <c r="C150" s="36" t="s">
        <v>32</v>
      </c>
      <c r="D150" s="37"/>
    </row>
    <row r="151" spans="1:4" x14ac:dyDescent="0.25">
      <c r="A151" s="36" t="s">
        <v>118</v>
      </c>
      <c r="B151" s="36">
        <v>3.5000000000000003E-2</v>
      </c>
      <c r="C151" s="36" t="s">
        <v>47</v>
      </c>
      <c r="D151" s="37"/>
    </row>
    <row r="152" spans="1:4" x14ac:dyDescent="0.25">
      <c r="A152" s="36" t="s">
        <v>119</v>
      </c>
      <c r="B152" s="36">
        <v>0.01</v>
      </c>
      <c r="C152" s="36" t="s">
        <v>47</v>
      </c>
      <c r="D152" s="37"/>
    </row>
    <row r="153" spans="1:4" x14ac:dyDescent="0.25">
      <c r="A153" s="36" t="s">
        <v>120</v>
      </c>
      <c r="B153" s="36">
        <v>0.8</v>
      </c>
      <c r="C153" s="36" t="s">
        <v>47</v>
      </c>
      <c r="D153" s="37"/>
    </row>
    <row r="154" spans="1:4" x14ac:dyDescent="0.25">
      <c r="A154" s="36" t="s">
        <v>121</v>
      </c>
      <c r="B154" s="36">
        <v>0.6</v>
      </c>
      <c r="C154" s="36" t="s">
        <v>47</v>
      </c>
      <c r="D154" s="37"/>
    </row>
    <row r="155" spans="1:4" x14ac:dyDescent="0.25">
      <c r="A155" s="36" t="s">
        <v>122</v>
      </c>
      <c r="B155" s="36">
        <v>1.3878999999999999</v>
      </c>
      <c r="C155" s="36" t="s">
        <v>47</v>
      </c>
      <c r="D155" s="37"/>
    </row>
    <row r="156" spans="1:4" x14ac:dyDescent="0.25">
      <c r="A156" s="36" t="s">
        <v>123</v>
      </c>
      <c r="B156" s="36">
        <v>0</v>
      </c>
      <c r="C156" s="36" t="s">
        <v>47</v>
      </c>
      <c r="D156" s="37"/>
    </row>
    <row r="157" spans="1:4" x14ac:dyDescent="0.25">
      <c r="A157" s="36" t="s">
        <v>124</v>
      </c>
      <c r="B157" s="36">
        <v>-6.0999999999999999E-2</v>
      </c>
      <c r="C157" s="36" t="s">
        <v>116</v>
      </c>
      <c r="D157" s="37"/>
    </row>
    <row r="158" spans="1:4" x14ac:dyDescent="0.25">
      <c r="A158" s="36" t="s">
        <v>125</v>
      </c>
      <c r="B158" s="36">
        <v>-0.41</v>
      </c>
      <c r="C158" s="36" t="s">
        <v>116</v>
      </c>
      <c r="D158" s="37"/>
    </row>
    <row r="159" spans="1:4" x14ac:dyDescent="0.25">
      <c r="A159" s="36" t="s">
        <v>126</v>
      </c>
      <c r="B159" s="36">
        <v>-0.46100000000000002</v>
      </c>
      <c r="C159" s="36" t="s">
        <v>116</v>
      </c>
      <c r="D159" s="37"/>
    </row>
    <row r="160" spans="1:4" x14ac:dyDescent="0.25">
      <c r="A160" s="36" t="s">
        <v>127</v>
      </c>
      <c r="B160" s="36">
        <v>-0.26900000000000002</v>
      </c>
      <c r="C160" s="36" t="s">
        <v>116</v>
      </c>
      <c r="D160" s="37"/>
    </row>
    <row r="161" spans="1:4" x14ac:dyDescent="0.25">
      <c r="A161" s="36" t="s">
        <v>128</v>
      </c>
      <c r="B161" s="36">
        <v>-0.45</v>
      </c>
      <c r="C161" s="36" t="s">
        <v>116</v>
      </c>
      <c r="D161" s="37"/>
    </row>
    <row r="162" spans="1:4" x14ac:dyDescent="0.25">
      <c r="A162" s="36" t="s">
        <v>129</v>
      </c>
      <c r="B162" s="36">
        <v>-2.3999999999999998E-3</v>
      </c>
      <c r="C162" s="36" t="s">
        <v>116</v>
      </c>
      <c r="D162" s="37"/>
    </row>
    <row r="163" spans="1:4" x14ac:dyDescent="0.25">
      <c r="A163" s="36" t="s">
        <v>130</v>
      </c>
      <c r="B163" s="36">
        <v>30</v>
      </c>
      <c r="C163" s="36" t="s">
        <v>34</v>
      </c>
      <c r="D163" s="37"/>
    </row>
    <row r="164" spans="1:4" x14ac:dyDescent="0.25">
      <c r="A164" s="36" t="s">
        <v>131</v>
      </c>
      <c r="B164" s="36">
        <v>25</v>
      </c>
      <c r="C164" s="36" t="s">
        <v>34</v>
      </c>
      <c r="D164" s="37"/>
    </row>
    <row r="165" spans="1:4" ht="16.5" customHeight="1" x14ac:dyDescent="0.25">
      <c r="A165" s="36" t="s">
        <v>132</v>
      </c>
      <c r="B165" s="36">
        <v>25</v>
      </c>
      <c r="C165" s="36" t="s">
        <v>34</v>
      </c>
      <c r="D165" s="37"/>
    </row>
    <row r="166" spans="1:4" ht="16.5" customHeight="1" x14ac:dyDescent="0.25">
      <c r="A166" s="36" t="s">
        <v>133</v>
      </c>
      <c r="B166" s="36">
        <v>25</v>
      </c>
      <c r="C166" s="36" t="s">
        <v>34</v>
      </c>
      <c r="D166" s="37"/>
    </row>
    <row r="167" spans="1:4" ht="15" customHeight="1" x14ac:dyDescent="0.25">
      <c r="A167" s="36" t="s">
        <v>134</v>
      </c>
      <c r="B167" s="38" t="s">
        <v>265</v>
      </c>
      <c r="C167" s="36" t="s">
        <v>34</v>
      </c>
      <c r="D167" s="37"/>
    </row>
    <row r="168" spans="1:4" ht="15" customHeight="1" x14ac:dyDescent="0.25">
      <c r="A168" s="36" t="s">
        <v>135</v>
      </c>
      <c r="B168" s="38" t="s">
        <v>266</v>
      </c>
      <c r="C168" s="36" t="s">
        <v>47</v>
      </c>
      <c r="D168" s="37"/>
    </row>
    <row r="169" spans="1:4" ht="16.5" customHeight="1" x14ac:dyDescent="0.25">
      <c r="A169" s="36" t="s">
        <v>136</v>
      </c>
      <c r="B169" s="82" t="s">
        <v>282</v>
      </c>
      <c r="C169" s="36" t="s">
        <v>47</v>
      </c>
      <c r="D169" s="37"/>
    </row>
    <row r="170" spans="1:4" ht="409.5" x14ac:dyDescent="0.25">
      <c r="A170" s="39" t="s">
        <v>137</v>
      </c>
      <c r="B170" s="83" t="s">
        <v>267</v>
      </c>
      <c r="C170" s="40" t="s">
        <v>47</v>
      </c>
      <c r="D170" s="36"/>
    </row>
    <row r="171" spans="1:4" x14ac:dyDescent="0.25">
      <c r="A171" s="75" t="s">
        <v>244</v>
      </c>
      <c r="B171" s="75" t="s">
        <v>245</v>
      </c>
      <c r="C171" s="75" t="s">
        <v>34</v>
      </c>
      <c r="D171" s="32" t="s">
        <v>246</v>
      </c>
    </row>
    <row r="172" spans="1:4" ht="15" customHeight="1" x14ac:dyDescent="0.25">
      <c r="A172" s="75" t="s">
        <v>247</v>
      </c>
      <c r="B172" s="75" t="s">
        <v>248</v>
      </c>
      <c r="C172" s="75" t="s">
        <v>47</v>
      </c>
      <c r="D172" s="76"/>
    </row>
    <row r="173" spans="1:4" ht="16.5" customHeight="1" x14ac:dyDescent="0.25">
      <c r="A173" s="75" t="s">
        <v>249</v>
      </c>
      <c r="B173" s="77">
        <v>3.6156899999999999E-5</v>
      </c>
      <c r="C173" s="75" t="s">
        <v>47</v>
      </c>
      <c r="D173" s="76"/>
    </row>
    <row r="174" spans="1:4" ht="15" customHeight="1" x14ac:dyDescent="0.25">
      <c r="A174" s="75" t="s">
        <v>250</v>
      </c>
      <c r="B174" s="75">
        <v>6.4400000000000004E-4</v>
      </c>
      <c r="C174" s="75" t="s">
        <v>114</v>
      </c>
      <c r="D174" s="76"/>
    </row>
    <row r="175" spans="1:4" ht="16.5" customHeight="1" x14ac:dyDescent="0.25">
      <c r="A175" s="75" t="s">
        <v>251</v>
      </c>
      <c r="B175" s="75">
        <v>2.5399999999999999E-2</v>
      </c>
      <c r="C175" s="75" t="s">
        <v>47</v>
      </c>
      <c r="D175" s="76"/>
    </row>
    <row r="176" spans="1:4" x14ac:dyDescent="0.25">
      <c r="A176" s="75" t="s">
        <v>252</v>
      </c>
      <c r="B176" s="75">
        <v>2.3300000000000001E-2</v>
      </c>
      <c r="C176" s="75" t="s">
        <v>47</v>
      </c>
      <c r="D176" s="76"/>
    </row>
    <row r="177" spans="1:4" x14ac:dyDescent="0.25">
      <c r="A177" s="78" t="s">
        <v>253</v>
      </c>
      <c r="B177" s="78">
        <v>0.3</v>
      </c>
      <c r="C177" s="79" t="s">
        <v>32</v>
      </c>
      <c r="D177" s="76"/>
    </row>
    <row r="178" spans="1:4" ht="15.75" x14ac:dyDescent="0.25">
      <c r="A178" s="65" t="s">
        <v>254</v>
      </c>
      <c r="B178" s="65">
        <v>47.222200000000001</v>
      </c>
      <c r="C178" s="65" t="s">
        <v>255</v>
      </c>
      <c r="D178" s="80" t="s">
        <v>256</v>
      </c>
    </row>
    <row r="179" spans="1:4" x14ac:dyDescent="0.25">
      <c r="A179" s="66" t="s">
        <v>257</v>
      </c>
      <c r="B179" s="66">
        <v>3.8</v>
      </c>
      <c r="C179" s="66" t="s">
        <v>86</v>
      </c>
      <c r="D179" s="32" t="s">
        <v>258</v>
      </c>
    </row>
    <row r="180" spans="1:4" x14ac:dyDescent="0.25">
      <c r="A180" s="66" t="s">
        <v>259</v>
      </c>
      <c r="B180" s="66">
        <v>-1.5</v>
      </c>
      <c r="C180" s="66" t="s">
        <v>86</v>
      </c>
      <c r="D180" s="67"/>
    </row>
    <row r="181" spans="1:4" x14ac:dyDescent="0.25">
      <c r="A181" s="66" t="s">
        <v>260</v>
      </c>
      <c r="B181" s="66">
        <v>15.24</v>
      </c>
      <c r="C181" s="66" t="s">
        <v>255</v>
      </c>
      <c r="D181" s="67"/>
    </row>
    <row r="182" spans="1:4" x14ac:dyDescent="0.25">
      <c r="A182" s="68" t="s">
        <v>261</v>
      </c>
      <c r="B182" s="68">
        <v>7.62</v>
      </c>
      <c r="C182" s="68" t="s">
        <v>255</v>
      </c>
      <c r="D182" s="81"/>
    </row>
    <row r="183" spans="1:4" x14ac:dyDescent="0.25">
      <c r="A183" s="25" t="s">
        <v>73</v>
      </c>
      <c r="B183" s="26" t="s">
        <v>74</v>
      </c>
      <c r="C183" s="25" t="s">
        <v>8</v>
      </c>
      <c r="D183" s="6" t="s">
        <v>75</v>
      </c>
    </row>
    <row r="184" spans="1:4" x14ac:dyDescent="0.25">
      <c r="A184" s="25" t="s">
        <v>76</v>
      </c>
      <c r="B184" s="26">
        <v>4</v>
      </c>
      <c r="C184" s="25" t="s">
        <v>77</v>
      </c>
      <c r="D184" s="27"/>
    </row>
    <row r="185" spans="1:4" x14ac:dyDescent="0.25">
      <c r="A185" s="26" t="s">
        <v>78</v>
      </c>
      <c r="B185" s="28">
        <v>74.569999999999993</v>
      </c>
      <c r="C185" s="26" t="s">
        <v>79</v>
      </c>
      <c r="D185" s="27"/>
    </row>
    <row r="186" spans="1:4" x14ac:dyDescent="0.25">
      <c r="A186" s="26" t="s">
        <v>80</v>
      </c>
      <c r="B186" s="26">
        <v>5800</v>
      </c>
      <c r="C186" s="26" t="s">
        <v>81</v>
      </c>
      <c r="D186" s="27"/>
    </row>
    <row r="187" spans="1:4" x14ac:dyDescent="0.25">
      <c r="A187" s="26" t="s">
        <v>82</v>
      </c>
      <c r="B187" s="28">
        <v>2.4285999999999999</v>
      </c>
      <c r="C187" s="26" t="s">
        <v>47</v>
      </c>
      <c r="D187" s="27"/>
    </row>
    <row r="188" spans="1:4" x14ac:dyDescent="0.25">
      <c r="A188" s="26" t="s">
        <v>83</v>
      </c>
      <c r="B188" s="28">
        <f>B185*0.9</f>
        <v>67.113</v>
      </c>
      <c r="C188" s="26" t="s">
        <v>79</v>
      </c>
      <c r="D188" s="27"/>
    </row>
    <row r="189" spans="1:4" x14ac:dyDescent="0.25">
      <c r="A189" s="26" t="s">
        <v>84</v>
      </c>
      <c r="B189" s="26">
        <v>5500</v>
      </c>
      <c r="C189" s="26" t="s">
        <v>81</v>
      </c>
      <c r="D189" s="29"/>
    </row>
    <row r="190" spans="1:4" x14ac:dyDescent="0.25">
      <c r="A190" s="26" t="s">
        <v>85</v>
      </c>
      <c r="B190" s="26">
        <v>1.33</v>
      </c>
      <c r="C190" s="26" t="s">
        <v>86</v>
      </c>
      <c r="D190" s="29"/>
    </row>
    <row r="191" spans="1:4" x14ac:dyDescent="0.25">
      <c r="A191" s="26" t="s">
        <v>87</v>
      </c>
      <c r="B191" s="28">
        <v>15</v>
      </c>
      <c r="C191" s="26" t="s">
        <v>18</v>
      </c>
      <c r="D191" s="29"/>
    </row>
    <row r="192" spans="1:4" x14ac:dyDescent="0.25">
      <c r="A192" s="26" t="s">
        <v>88</v>
      </c>
      <c r="B192" s="28">
        <v>75</v>
      </c>
      <c r="C192" s="26" t="s">
        <v>18</v>
      </c>
      <c r="D192" s="29"/>
    </row>
    <row r="193" spans="1:4" x14ac:dyDescent="0.25">
      <c r="A193" s="26" t="s">
        <v>89</v>
      </c>
      <c r="B193" s="26">
        <v>1</v>
      </c>
      <c r="C193" s="26" t="s">
        <v>90</v>
      </c>
      <c r="D193" s="29"/>
    </row>
    <row r="194" spans="1:4" x14ac:dyDescent="0.25">
      <c r="A194" s="26" t="s">
        <v>91</v>
      </c>
      <c r="B194" s="26">
        <v>2.5</v>
      </c>
      <c r="C194" s="26" t="s">
        <v>90</v>
      </c>
      <c r="D194" s="29"/>
    </row>
    <row r="195" spans="1:4" x14ac:dyDescent="0.25">
      <c r="A195" s="26" t="s">
        <v>92</v>
      </c>
      <c r="B195" s="26">
        <v>2.5</v>
      </c>
      <c r="C195" s="26" t="s">
        <v>86</v>
      </c>
      <c r="D195" s="29"/>
    </row>
    <row r="196" spans="1:4" x14ac:dyDescent="0.25">
      <c r="A196" s="26" t="s">
        <v>93</v>
      </c>
      <c r="B196" s="26">
        <v>0</v>
      </c>
      <c r="C196" s="26" t="s">
        <v>32</v>
      </c>
      <c r="D196" s="29"/>
    </row>
    <row r="197" spans="1:4" x14ac:dyDescent="0.25">
      <c r="A197" s="26" t="s">
        <v>94</v>
      </c>
      <c r="B197" s="26">
        <v>35</v>
      </c>
      <c r="C197" s="26" t="s">
        <v>95</v>
      </c>
      <c r="D197" s="29"/>
    </row>
    <row r="198" spans="1:4" x14ac:dyDescent="0.25">
      <c r="A198" s="26" t="s">
        <v>96</v>
      </c>
      <c r="B198" s="26">
        <v>70</v>
      </c>
      <c r="C198" s="26" t="s">
        <v>95</v>
      </c>
      <c r="D198" s="29"/>
    </row>
    <row r="199" spans="1:4" x14ac:dyDescent="0.25">
      <c r="A199" s="26" t="s">
        <v>97</v>
      </c>
      <c r="B199" s="26">
        <v>2.5</v>
      </c>
      <c r="C199" s="26" t="s">
        <v>95</v>
      </c>
      <c r="D199" s="29"/>
    </row>
    <row r="200" spans="1:4" x14ac:dyDescent="0.25">
      <c r="A200" s="85" t="s">
        <v>98</v>
      </c>
      <c r="B200" s="85">
        <v>60</v>
      </c>
      <c r="C200" s="85" t="s">
        <v>18</v>
      </c>
      <c r="D200" s="29"/>
    </row>
    <row r="201" spans="1:4" x14ac:dyDescent="0.25">
      <c r="A201" s="85" t="s">
        <v>269</v>
      </c>
      <c r="B201" s="85">
        <v>0</v>
      </c>
      <c r="C201" s="85" t="s">
        <v>233</v>
      </c>
      <c r="D201" s="29"/>
    </row>
    <row r="202" spans="1:4" ht="18.75" customHeight="1" x14ac:dyDescent="0.25">
      <c r="A202" s="85" t="s">
        <v>270</v>
      </c>
      <c r="B202" s="85">
        <v>0</v>
      </c>
      <c r="C202" s="85" t="s">
        <v>280</v>
      </c>
      <c r="D202" s="29"/>
    </row>
    <row r="203" spans="1:4" ht="20.25" customHeight="1" x14ac:dyDescent="0.25">
      <c r="A203" s="85" t="s">
        <v>271</v>
      </c>
      <c r="B203" s="85">
        <v>0</v>
      </c>
      <c r="C203" s="85" t="s">
        <v>233</v>
      </c>
      <c r="D203" s="29"/>
    </row>
    <row r="204" spans="1:4" ht="21.75" customHeight="1" x14ac:dyDescent="0.25">
      <c r="A204" s="85" t="s">
        <v>272</v>
      </c>
      <c r="B204" s="85">
        <v>1.2</v>
      </c>
      <c r="C204" s="85" t="s">
        <v>32</v>
      </c>
      <c r="D204" s="29"/>
    </row>
    <row r="205" spans="1:4" ht="18.75" customHeight="1" x14ac:dyDescent="0.25">
      <c r="A205" s="85" t="s">
        <v>273</v>
      </c>
      <c r="B205" s="85">
        <v>0.8</v>
      </c>
      <c r="C205" s="85" t="s">
        <v>32</v>
      </c>
      <c r="D205" s="29"/>
    </row>
    <row r="206" spans="1:4" x14ac:dyDescent="0.25">
      <c r="A206" s="85" t="s">
        <v>274</v>
      </c>
      <c r="B206" s="85">
        <v>1.6</v>
      </c>
      <c r="C206" s="85" t="s">
        <v>32</v>
      </c>
      <c r="D206" s="29"/>
    </row>
    <row r="207" spans="1:4" x14ac:dyDescent="0.25">
      <c r="A207" s="30" t="s">
        <v>275</v>
      </c>
      <c r="B207" s="30" t="s">
        <v>276</v>
      </c>
      <c r="C207" s="30" t="s">
        <v>8</v>
      </c>
      <c r="D207" s="86"/>
    </row>
    <row r="208" spans="1:4" x14ac:dyDescent="0.25">
      <c r="A208" s="31" t="s">
        <v>99</v>
      </c>
      <c r="B208" s="31">
        <v>1.66</v>
      </c>
      <c r="C208" s="31" t="s">
        <v>32</v>
      </c>
      <c r="D208" s="32" t="s">
        <v>100</v>
      </c>
    </row>
    <row r="209" spans="1:4" x14ac:dyDescent="0.25">
      <c r="A209" s="31" t="s">
        <v>101</v>
      </c>
      <c r="B209" s="31">
        <v>2</v>
      </c>
      <c r="C209" s="31" t="s">
        <v>102</v>
      </c>
      <c r="D209" s="33"/>
    </row>
    <row r="210" spans="1:4" x14ac:dyDescent="0.25">
      <c r="A210" s="31" t="s">
        <v>103</v>
      </c>
      <c r="B210" s="31">
        <v>3.3</v>
      </c>
      <c r="C210" s="31" t="s">
        <v>18</v>
      </c>
      <c r="D210" s="33"/>
    </row>
    <row r="211" spans="1:4" x14ac:dyDescent="0.25">
      <c r="A211" s="31" t="s">
        <v>104</v>
      </c>
      <c r="B211" s="34">
        <v>98.1</v>
      </c>
      <c r="C211" s="31" t="s">
        <v>105</v>
      </c>
      <c r="D211" s="33"/>
    </row>
    <row r="212" spans="1:4" x14ac:dyDescent="0.25">
      <c r="A212" s="31" t="s">
        <v>106</v>
      </c>
      <c r="B212" s="31">
        <v>1</v>
      </c>
      <c r="C212" s="31" t="s">
        <v>107</v>
      </c>
      <c r="D212" s="33"/>
    </row>
    <row r="213" spans="1:4" x14ac:dyDescent="0.25">
      <c r="A213" s="35" t="s">
        <v>108</v>
      </c>
      <c r="B213" s="35">
        <v>0.66</v>
      </c>
      <c r="C213" s="35" t="s">
        <v>18</v>
      </c>
      <c r="D213" s="33"/>
    </row>
    <row r="214" spans="1:4" x14ac:dyDescent="0.25">
      <c r="A214" s="87" t="s">
        <v>278</v>
      </c>
      <c r="B214" s="87">
        <v>0.3</v>
      </c>
      <c r="C214" s="87" t="s">
        <v>32</v>
      </c>
      <c r="D214" s="32" t="s">
        <v>277</v>
      </c>
    </row>
    <row r="215" spans="1:4" x14ac:dyDescent="0.25">
      <c r="A215" s="89" t="s">
        <v>279</v>
      </c>
      <c r="B215" s="89">
        <v>0.3</v>
      </c>
      <c r="C215" s="90" t="s">
        <v>32</v>
      </c>
      <c r="D215" s="88"/>
    </row>
  </sheetData>
  <dataValidations count="11">
    <dataValidation type="list" allowBlank="1" showInputMessage="1" showErrorMessage="1" sqref="B142" xr:uid="{AE14DB31-8DB7-405B-8A10-313823DA5991}">
      <formula1>"Split, Plain, Slotted, Double slotted, Fowler"</formula1>
    </dataValidation>
    <dataValidation type="list" allowBlank="1" showInputMessage="1" showErrorMessage="1" sqref="B77 B120" xr:uid="{C300441F-F116-446A-B7C2-67C4419AF892}">
      <formula1>"Conventional, Full movable, Custom"</formula1>
    </dataValidation>
    <dataValidation type="list" allowBlank="1" showInputMessage="1" showErrorMessage="1" sqref="B8" xr:uid="{64C4C391-B12C-490E-9882-E08D10CACFCF}">
      <formula1>"OPEN VSP, SCHRENK"</formula1>
    </dataValidation>
    <dataValidation type="list" allowBlank="1" showInputMessage="1" showErrorMessage="1" sqref="B3" xr:uid="{AF527F54-2C33-4F70-86B4-2C3E7F20613D}">
      <formula1>"Very Light airplane, CS-23 airplane, CS-25 airplane"</formula1>
    </dataValidation>
    <dataValidation type="list" allowBlank="1" showInputMessage="1" showErrorMessage="1" sqref="B5" xr:uid="{4759DC4D-4942-4CCB-9FB4-C98B79FBE93F}">
      <formula1>"csvla, cs-23, cs-25"</formula1>
    </dataValidation>
    <dataValidation type="list" allowBlank="1" showInputMessage="1" showErrorMessage="1" sqref="B9" xr:uid="{B1CA99B6-531C-4BD9-A2C9-62F759AF419E}">
      <formula1>"Single fin, Double fin, Multiple fin"</formula1>
    </dataValidation>
    <dataValidation type="list" allowBlank="1" showInputMessage="1" showErrorMessage="1" sqref="B23" xr:uid="{68F96663-39EB-4B32-B0DE-D324564E9486}">
      <formula1>"Rectangular, With_kinks"</formula1>
    </dataValidation>
    <dataValidation type="list" allowBlank="1" showInputMessage="1" showErrorMessage="1" sqref="B183" xr:uid="{EF869A3F-90F0-4788-B486-772D73ADA5CF}">
      <formula1>"FOUR STROKE, TWO STROKE"</formula1>
    </dataValidation>
    <dataValidation type="list" allowBlank="1" showInputMessage="1" showErrorMessage="1" sqref="B184" xr:uid="{5A5BC725-9D94-4EAC-BD35-E1AA5B1169E3}">
      <formula1>"1, 2, 3, 4, 5, 6, 8, 10, 12"</formula1>
    </dataValidation>
    <dataValidation type="list" allowBlank="1" showInputMessage="1" showErrorMessage="1" sqref="B209" xr:uid="{6115C2B3-6C02-486A-8FE7-46E61D2F47C6}">
      <formula1>"2, 3, 4, 6"</formula1>
    </dataValidation>
    <dataValidation type="list" allowBlank="1" showInputMessage="1" showErrorMessage="1" sqref="B207" xr:uid="{98C4BBA8-4D99-4ACD-A07B-27DEDC454C62}">
      <formula1>"Tractor, Pusher"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EDA064E7272B44AAE37BAA6CD7FE3B" ma:contentTypeVersion="8" ma:contentTypeDescription="Creare un nuovo documento." ma:contentTypeScope="" ma:versionID="2d80b812441223625dff242ce84ff698">
  <xsd:schema xmlns:xsd="http://www.w3.org/2001/XMLSchema" xmlns:xs="http://www.w3.org/2001/XMLSchema" xmlns:p="http://schemas.microsoft.com/office/2006/metadata/properties" xmlns:ns2="5ed5f3a1-937f-4f8d-a024-7e291820fcff" targetNamespace="http://schemas.microsoft.com/office/2006/metadata/properties" ma:root="true" ma:fieldsID="a496629542ab54b55afabb88d9087217" ns2:_="">
    <xsd:import namespace="5ed5f3a1-937f-4f8d-a024-7e291820f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5f3a1-937f-4f8d-a024-7e291820f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41D3B3-02DE-4D2A-81A9-FA0B5BB9B0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11C101-3E1F-41A7-9B66-51A81523BB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01D7F10-606B-4519-A327-4429D166E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5f3a1-937f-4f8d-a024-7e291820f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2022-03-01T15:38:18Z</dcterms:created>
  <dcterms:modified xsi:type="dcterms:W3CDTF">2022-03-17T06:24:53Z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0x010100ADEDA064E7272B44AAE37BAA6CD7FE3B</vt:lpwstr>
  </property>
</Properties>
</file>