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aum\OneDrive\Desktop\TesiMagistrale\tesi-magistrale-claudio-mirabella\initialization\"/>
    </mc:Choice>
  </mc:AlternateContent>
  <xr:revisionPtr revIDLastSave="0" documentId="13_ncr:1_{49147AD1-4142-4669-9978-18363E14A1A9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6" i="1" l="1"/>
  <c r="B185" i="1"/>
  <c r="B184" i="1"/>
  <c r="B183" i="1"/>
  <c r="B180" i="1"/>
  <c r="B179" i="1"/>
  <c r="B178" i="1"/>
  <c r="B68" i="1"/>
  <c r="B36" i="1"/>
</calcChain>
</file>

<file path=xl/sharedStrings.xml><?xml version="1.0" encoding="utf-8"?>
<sst xmlns="http://schemas.openxmlformats.org/spreadsheetml/2006/main" count="397" uniqueCount="232">
  <si>
    <t>field</t>
  </si>
  <si>
    <t>value</t>
  </si>
  <si>
    <t>-</t>
  </si>
  <si>
    <t>unit</t>
  </si>
  <si>
    <t>CSVLA</t>
  </si>
  <si>
    <t>Aircraft.Certification.Regulation.Attributes.Date</t>
  </si>
  <si>
    <t>Amendement  1</t>
  </si>
  <si>
    <t>Aircraft.Certification.Regulation.SubpartC.Flightloads.nmax</t>
  </si>
  <si>
    <t>Aircraft.Certification.Regulation.SubpartC.Flightloads.nmin</t>
  </si>
  <si>
    <t>Aircraft.Certification.Regulation.SubpartC.Flightloads.Max_Continous_Power_Speed_VH</t>
  </si>
  <si>
    <t>Aircraft.Certification.Regulation.SubpartC.Flightloads.Min_Design_Cruise_Speed</t>
  </si>
  <si>
    <t>Aircraft.Certification.Regulation.Attributes.Amendment</t>
  </si>
  <si>
    <t>Aircraft.Certification.Regulation.value</t>
  </si>
  <si>
    <t>Aircraft.Certification.Aircraft_Name.value</t>
  </si>
  <si>
    <t>Aircraft.Certification.Aircraft_Name.Attributes.type</t>
  </si>
  <si>
    <t>Aircraft.Certification.Aircraft_Name.Attributes.designer</t>
  </si>
  <si>
    <t>Aircraft.Certification.Regulation.SubpartC.Gustloads.Gust_speed_cruise</t>
  </si>
  <si>
    <t>Aircraft.Certification.Regulation.SubpartC.Gustloads.Gust_speed_dive</t>
  </si>
  <si>
    <t>CS VLA Aircraft</t>
  </si>
  <si>
    <t>1/rad</t>
  </si>
  <si>
    <t>Aircraft.Certification.Aerodynamic_data.Max_Lift_Coefficient</t>
  </si>
  <si>
    <t>Aircraft.Certification.Aerodynamic_data.Min_Lift_Coefficient</t>
  </si>
  <si>
    <t>Aircraft.Certification.Aerodynamic_data.Normal_Force_Curve_Slope</t>
  </si>
  <si>
    <t>Aircraft.Certification.Aerodynamic_data.alpha.value</t>
  </si>
  <si>
    <t>[-4; 0; 4; 8; 10; 12; 13]</t>
  </si>
  <si>
    <t>Aircraft.Certification.Aerodynamic_data.CL.value</t>
  </si>
  <si>
    <t>[0.43483; 0.84054; 1.21541; 1.52777; 1.61373; 1.52500; 1.47190]</t>
  </si>
  <si>
    <t>Aircraft.Certification.Aerodynamic_data.CD.value</t>
  </si>
  <si>
    <t>[0.03368; 0.04769; 0.07419; 0.11631; 0.14137; 0.18547; 0.21578]</t>
  </si>
  <si>
    <t>Aircraft.Certification.Aerodynamic_data.CM.value</t>
  </si>
  <si>
    <t>[-0.224265032; -0.216061806; -0.18810786; -0.161945973; -0.147001819; -0.140061761; -0.148261421]</t>
  </si>
  <si>
    <t>Aircraft.Geometry.Wing.S.value</t>
  </si>
  <si>
    <t>Aircraft.Geometry.Wing.b.value</t>
  </si>
  <si>
    <t>Aircraft.Geometry.Wing.AR.value</t>
  </si>
  <si>
    <t>Aircraft.Weight.I_Level.W_maxTakeOff.value</t>
  </si>
  <si>
    <t>kg</t>
  </si>
  <si>
    <t>Aircraft.Geometry.Horizontal.S.value</t>
  </si>
  <si>
    <t>Aircraft.Geometry.Horizontal.l.value</t>
  </si>
  <si>
    <t>Aircraft.Geometry.Engine.Primary.Thrust_axes.value</t>
  </si>
  <si>
    <t>Aircraft.Certification.Aerodynamic_data.CD_landing_gear.value</t>
  </si>
  <si>
    <t>Aircraft.Certification.Aerodynamic_data.zcg.value</t>
  </si>
  <si>
    <t>Aircraft.Certification.Aerodynamic_data.ycg.value</t>
  </si>
  <si>
    <t>Aircraft.Certification.Aerodynamic_data.xcg.value</t>
  </si>
  <si>
    <t>Aircraft.Certification.Aerodynamic_data.CD0.value</t>
  </si>
  <si>
    <t>Aircraft.Certification.Aerodynamic_data.e.value</t>
  </si>
  <si>
    <t>Aircraft.Certification.Aerodynamic_data.CL0.value</t>
  </si>
  <si>
    <t>Aircraft.Certification.Aerodynamic_data.CL_star.value</t>
  </si>
  <si>
    <t>Aircraft.Certification.Aerodynamic_data.CM0.value</t>
  </si>
  <si>
    <t>Aircraft.Certification.Aerodynamic_data.CMCL.value</t>
  </si>
  <si>
    <t>Aircraft.Certification.Aerodynamic_data.XAC_nondim</t>
  </si>
  <si>
    <t>Aircraft.Certification.Aerodynamic_data.XCG_nondim</t>
  </si>
  <si>
    <t>Aircraft.Certification.Aerodynamic_data.bcg.value</t>
  </si>
  <si>
    <t>Aircraft.Certification.Aerodynamic_data.CM_landing_gear</t>
  </si>
  <si>
    <t>Aircraft.Geometry.Wing.croot</t>
  </si>
  <si>
    <t>Aircraft.Geometry.Wing.ctip</t>
  </si>
  <si>
    <t>Aircraft.Geometry.Wing.twist_angle</t>
  </si>
  <si>
    <t>DroneVLA</t>
  </si>
  <si>
    <t>Aircraft.Geometry.Aileron.S</t>
  </si>
  <si>
    <t>Aircraft.Geometry.Aileron.b</t>
  </si>
  <si>
    <t>Aircraft.Geometry.Aileron.ca</t>
  </si>
  <si>
    <t>Aircraft.Geometry.Aileron.cb</t>
  </si>
  <si>
    <t>Aircraft.Geometry.Aileron.y_iniziale</t>
  </si>
  <si>
    <t>Aircraft.Geometry.Aileron.y_finale</t>
  </si>
  <si>
    <t>Aircraft.Geometry.Aileron.eta_iniziale</t>
  </si>
  <si>
    <t xml:space="preserve">Aircraft.Geometry.Aileron.eta_finale </t>
  </si>
  <si>
    <t>Normal_Force_Curve_Slope_deg</t>
  </si>
  <si>
    <t>1/deg</t>
  </si>
  <si>
    <t>Aircraft.Geometry.Fuselage.length</t>
  </si>
  <si>
    <t>Aircraft.Geometry.Fuselage.diameter</t>
  </si>
  <si>
    <t>Aircraft.Certification.Aerodynamic_data.Ideal_cl</t>
  </si>
  <si>
    <t>Aircraft.Geometry.Wing.camberloc</t>
  </si>
  <si>
    <t>Aircraft.Geometry.Wing.thickchord</t>
  </si>
  <si>
    <t>Aircraft.Geometry.Wing.xle</t>
  </si>
  <si>
    <t>Aircraft.Geometry.Wing.yle</t>
  </si>
  <si>
    <t>Aircraft.Geometry.Wing.zle</t>
  </si>
  <si>
    <t xml:space="preserve">percentage </t>
  </si>
  <si>
    <t>percentage</t>
  </si>
  <si>
    <t>Aircraft.Geometry.Horizontal.camber</t>
  </si>
  <si>
    <t>Aircraft.Geometry.Horizontal.location_of_camber</t>
  </si>
  <si>
    <t>Aircraft.Geometry.Horizontal.thickchord</t>
  </si>
  <si>
    <t>Aircraft.Geometry.Horizontal.twistvalue</t>
  </si>
  <si>
    <t>Aircraft.Geometry.Horizontal.twistlocation</t>
  </si>
  <si>
    <t xml:space="preserve">Aircraft.Geometry.Horizontal.xloc </t>
  </si>
  <si>
    <t>Aircraft.Geometry.Horizontal.zero_x</t>
  </si>
  <si>
    <t>Aircraft.Geometry.Horizontal.zloc</t>
  </si>
  <si>
    <t>Aircraft.Geometry.Horizontal.b</t>
  </si>
  <si>
    <t>Aircraft.Geometry.Horizontal.ctip</t>
  </si>
  <si>
    <t>Aircraft.Geometry.Horizontal.croot</t>
  </si>
  <si>
    <t>Aircraft.Geometry.Horizontal.sweep</t>
  </si>
  <si>
    <t>Aircraft.Geometry.Horizontal.freccia_loc</t>
  </si>
  <si>
    <t>Aircraft.Geometry.Horizontal.freccia_sec_loc</t>
  </si>
  <si>
    <t>Aircraft.Geometry.Horizontal.dihedral</t>
  </si>
  <si>
    <t>Aircraft.Geometry.Horizontal.Movable.eta_inner</t>
  </si>
  <si>
    <t>Aircraft.Geometry.Horizontal.Movable.eta_outer</t>
  </si>
  <si>
    <t>Aircraft.Geometry.Horizontal.Movable.cf_c_inner</t>
  </si>
  <si>
    <t>Aircraft.Geometry.Horizontal.Movable.cf_c_outer</t>
  </si>
  <si>
    <t>Aircraft.Geometry.Wing.sweep</t>
  </si>
  <si>
    <t>Aircraft.Geometry.Wing.secondary_sweep_location</t>
  </si>
  <si>
    <t xml:space="preserve">Aircraft.Geometry.Wing.dihedral </t>
  </si>
  <si>
    <t>Aircraft.Geometry.Wing.freccia_posizione</t>
  </si>
  <si>
    <t>Aircraft.Certification.ISA_Condition.Sea_level</t>
  </si>
  <si>
    <t>Operative_ceiling</t>
  </si>
  <si>
    <t>Theoretical_ceiling</t>
  </si>
  <si>
    <t>Airloads_flag</t>
  </si>
  <si>
    <t>Takeoff_power</t>
  </si>
  <si>
    <t>kW</t>
  </si>
  <si>
    <t>Takeoff_rpm</t>
  </si>
  <si>
    <t>RPM</t>
  </si>
  <si>
    <t>Max_Continous_power</t>
  </si>
  <si>
    <t>Max_Continous_rpm</t>
  </si>
  <si>
    <t>Correction_factor_flag1</t>
  </si>
  <si>
    <t>FOUR STROKE</t>
  </si>
  <si>
    <t>Correction_factor_flag2</t>
  </si>
  <si>
    <t>Number of cylinder</t>
  </si>
  <si>
    <t>Reduction_ratio</t>
  </si>
  <si>
    <t>Non dimensional</t>
  </si>
  <si>
    <t>Engine.Limit_side_load</t>
  </si>
  <si>
    <t>Engine_mount_mass</t>
  </si>
  <si>
    <t>Engine_accessories</t>
  </si>
  <si>
    <t>Propeller_spinner</t>
  </si>
  <si>
    <t>Propeller_polarmoment</t>
  </si>
  <si>
    <t>kg*m^2</t>
  </si>
  <si>
    <t>Engine_pitch_speed</t>
  </si>
  <si>
    <t>Engine_yaw_speed</t>
  </si>
  <si>
    <t>Propeller_blade_number</t>
  </si>
  <si>
    <t>Engine_normal_load_factor</t>
  </si>
  <si>
    <t>C_h_delta</t>
  </si>
  <si>
    <t>C_h_alfa</t>
  </si>
  <si>
    <t xml:space="preserve">Non dimensional </t>
  </si>
  <si>
    <t>CL_MAX_TAKEOFF</t>
  </si>
  <si>
    <t>CL_MAX_LANDING</t>
  </si>
  <si>
    <t>S_elevator</t>
  </si>
  <si>
    <t>c_elevator</t>
  </si>
  <si>
    <t>chord_ratio_elevator</t>
  </si>
  <si>
    <t>elevator_overhang</t>
  </si>
  <si>
    <t>span_ratio_elevator</t>
  </si>
  <si>
    <t>S_hinge_elevator</t>
  </si>
  <si>
    <t>Chdeltaelevator</t>
  </si>
  <si>
    <t>Chalfaelevator</t>
  </si>
  <si>
    <t>S_vertical</t>
  </si>
  <si>
    <t>chord_vertical</t>
  </si>
  <si>
    <t>S_rudder</t>
  </si>
  <si>
    <t>chord_rudder</t>
  </si>
  <si>
    <t>chord_ratio_rudder_cf_c</t>
  </si>
  <si>
    <t>overhang_rudder</t>
  </si>
  <si>
    <t>span_ratio_rudder</t>
  </si>
  <si>
    <t>max_deflection_rudder</t>
  </si>
  <si>
    <t>Chdeltarudder</t>
  </si>
  <si>
    <t>Chalfarudder</t>
  </si>
  <si>
    <t>OPEN VSP</t>
  </si>
  <si>
    <t>g's</t>
  </si>
  <si>
    <t>m/s</t>
  </si>
  <si>
    <t>m</t>
  </si>
  <si>
    <t>m^2</t>
  </si>
  <si>
    <t xml:space="preserve">deg </t>
  </si>
  <si>
    <t>deg</t>
  </si>
  <si>
    <t>rad/s</t>
  </si>
  <si>
    <t>ca_c_inner</t>
  </si>
  <si>
    <t>ca_c_outer</t>
  </si>
  <si>
    <t>c_root_horizontal</t>
  </si>
  <si>
    <t>c_tip_horizontal</t>
  </si>
  <si>
    <t>ce_c_horizontal_root</t>
  </si>
  <si>
    <t>ce_c_horizontal_tip</t>
  </si>
  <si>
    <t>c_root_vertical</t>
  </si>
  <si>
    <t>c_tip_vertical</t>
  </si>
  <si>
    <t>cr_c_root</t>
  </si>
  <si>
    <t>cr_c_tip</t>
  </si>
  <si>
    <t>eta_inner_rudder</t>
  </si>
  <si>
    <t>eta_outer_rudder</t>
  </si>
  <si>
    <t>c_kink_one</t>
  </si>
  <si>
    <t>c_kink_two</t>
  </si>
  <si>
    <t>wing_type</t>
  </si>
  <si>
    <t>Rectangular</t>
  </si>
  <si>
    <t>vertical_flag</t>
  </si>
  <si>
    <t>Double fin</t>
  </si>
  <si>
    <t>panel_span1</t>
  </si>
  <si>
    <t>Semispan percentage</t>
  </si>
  <si>
    <t>panel_span2</t>
  </si>
  <si>
    <t>panel_span3</t>
  </si>
  <si>
    <t>horizontal_tail_damping_factor</t>
  </si>
  <si>
    <t>None</t>
  </si>
  <si>
    <t>E216_104.dat</t>
  </si>
  <si>
    <t>airfoil_first_panel</t>
  </si>
  <si>
    <t>airfoil_third_panel</t>
  </si>
  <si>
    <t>airfoil_sec_panel</t>
  </si>
  <si>
    <t>airfoil_fourth_panel</t>
  </si>
  <si>
    <t>sweep_first</t>
  </si>
  <si>
    <t>sweep_second</t>
  </si>
  <si>
    <t>sweep_third</t>
  </si>
  <si>
    <t>dihedral_first</t>
  </si>
  <si>
    <t>dihedral_second</t>
  </si>
  <si>
    <t>dihedral_third</t>
  </si>
  <si>
    <t>twist_angle_second</t>
  </si>
  <si>
    <t>twist_angle_third</t>
  </si>
  <si>
    <t>twist_angle_fourth</t>
  </si>
  <si>
    <t>vertical_sweep</t>
  </si>
  <si>
    <t>sweep_loc_vert</t>
  </si>
  <si>
    <t>sec_sweeploc_vert</t>
  </si>
  <si>
    <t>vertical_dihedral</t>
  </si>
  <si>
    <t>vertical_twist</t>
  </si>
  <si>
    <t>ver_twist_loc</t>
  </si>
  <si>
    <t>vertical_x_leadingedge</t>
  </si>
  <si>
    <t>fus length percentage</t>
  </si>
  <si>
    <t>vertical_croot</t>
  </si>
  <si>
    <t>vertical_ctip</t>
  </si>
  <si>
    <t>vertical_xtip_leadingedge</t>
  </si>
  <si>
    <t>vertical_span</t>
  </si>
  <si>
    <t>vertical_z_position</t>
  </si>
  <si>
    <t>fus diameter percentage</t>
  </si>
  <si>
    <t>flaps_eta_iniziale</t>
  </si>
  <si>
    <t>flaps_eta_finale</t>
  </si>
  <si>
    <t>flaps_y_iniziale</t>
  </si>
  <si>
    <t>flaps_y_finale</t>
  </si>
  <si>
    <t>flaps_span_b</t>
  </si>
  <si>
    <t>cf_c_root_flap</t>
  </si>
  <si>
    <t>cf_c_tip_flap</t>
  </si>
  <si>
    <t>croot_flap</t>
  </si>
  <si>
    <t>ctip_flap</t>
  </si>
  <si>
    <t>cf_flap</t>
  </si>
  <si>
    <t>flap_surface_S</t>
  </si>
  <si>
    <t>vertical_yaw_angle</t>
  </si>
  <si>
    <t>verticaloads_dr</t>
  </si>
  <si>
    <t>Unknown</t>
  </si>
  <si>
    <t>[0; 20]</t>
  </si>
  <si>
    <t>vertical_CY_vector</t>
  </si>
  <si>
    <t>[0.00003615686; 0.01291153]</t>
  </si>
  <si>
    <t>vertical_CY0</t>
  </si>
  <si>
    <t>vertical_CYdr</t>
  </si>
  <si>
    <t>maximum_delta_rudder</t>
  </si>
  <si>
    <t>CY_vertical_tailplane</t>
  </si>
  <si>
    <t>case3_CY_vert_tp</t>
  </si>
  <si>
    <t>vert_tp_K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</si>
</sst>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1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u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49" fontId="0" fillId="0" borderId="1" xfId="0" applyNumberFormat="1" applyBorder="1"/>
    <xf numFmtId="49" fontId="0" fillId="0" borderId="2" xfId="0" applyNumberFormat="1" applyFill="1" applyBorder="1"/>
    <xf numFmtId="14" fontId="0" fillId="0" borderId="0" xfId="0" applyNumberFormat="1"/>
    <xf numFmtId="49" fontId="3" fillId="0" borderId="1" xfId="0" applyNumberFormat="1" applyFont="1" applyBorder="1"/>
    <xf numFmtId="49" fontId="3" fillId="0" borderId="2" xfId="0" applyNumberFormat="1" applyFont="1" applyBorder="1"/>
    <xf numFmtId="0" fontId="3" fillId="0" borderId="0" xfId="0" applyFont="1"/>
    <xf numFmtId="49" fontId="3" fillId="0" borderId="2" xfId="0" applyNumberFormat="1" applyFont="1" applyFill="1" applyBorder="1"/>
    <xf numFmtId="0" fontId="0" fillId="0" borderId="1" xfId="0" applyNumberFormat="1" applyBorder="1"/>
    <xf numFmtId="164" fontId="2" fillId="0" borderId="0" xfId="0" applyNumberFormat="1" applyFont="1"/>
    <xf numFmtId="164" fontId="1" fillId="0" borderId="0" xfId="0" applyNumberFormat="1" applyFont="1"/>
    <xf numFmtId="0" fontId="0" fillId="0" borderId="0" xfId="0" quotePrefix="1"/>
    <xf numFmtId="0" fontId="4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TesiMagistraleIMPORTANTE\CS-VLA-FL-DRONE\UAS_FlightLoadsVLA_V1.0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ircraft"/>
      <sheetName val="Maneuver&amp;Gust"/>
      <sheetName val="BalancingLoads"/>
      <sheetName val="WingLoads"/>
      <sheetName val="HorizontalLoads"/>
      <sheetName val="VerticalLoads"/>
      <sheetName val="AileronLoads"/>
      <sheetName val="ElevatorSystemLoads"/>
      <sheetName val="RudderSystemLoads"/>
    </sheetNames>
    <sheetDataSet>
      <sheetData sheetId="0">
        <row r="24">
          <cell r="K24">
            <v>0.82195210959999987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95"/>
  <sheetViews>
    <sheetView tabSelected="1" topLeftCell="A181" workbookViewId="0">
      <selection activeCell="C195" sqref="C195"/>
    </sheetView>
  </sheetViews>
  <sheetFormatPr defaultRowHeight="15"/>
  <cols>
    <col min="1" max="1" width="84.7109375" customWidth="1"/>
    <col min="2" max="2" width="25.7109375" customWidth="1"/>
    <col min="3" max="3" width="18.42578125" customWidth="1"/>
    <col min="4" max="4" width="11.5703125" customWidth="1"/>
  </cols>
  <sheetData>
    <row r="1" spans="1:3">
      <c r="A1" s="1" t="s">
        <v>0</v>
      </c>
      <c r="B1" s="1" t="s">
        <v>1</v>
      </c>
      <c r="C1" s="1" t="s">
        <v>3</v>
      </c>
    </row>
    <row r="2" spans="1:3">
      <c r="A2" s="4" t="s">
        <v>13</v>
      </c>
      <c r="B2" s="1" t="s">
        <v>56</v>
      </c>
      <c r="C2" t="s">
        <v>2</v>
      </c>
    </row>
    <row r="3" spans="1:3">
      <c r="A3" s="5" t="s">
        <v>14</v>
      </c>
      <c r="B3" s="5" t="s">
        <v>18</v>
      </c>
      <c r="C3" s="6" t="s">
        <v>2</v>
      </c>
    </row>
    <row r="4" spans="1:3">
      <c r="A4" s="5" t="s">
        <v>15</v>
      </c>
      <c r="B4" s="5" t="s">
        <v>2</v>
      </c>
      <c r="C4" s="6" t="s">
        <v>2</v>
      </c>
    </row>
    <row r="5" spans="1:3">
      <c r="A5" s="4" t="s">
        <v>12</v>
      </c>
      <c r="B5" t="s">
        <v>4</v>
      </c>
      <c r="C5" t="s">
        <v>2</v>
      </c>
    </row>
    <row r="6" spans="1:3">
      <c r="A6" s="1" t="s">
        <v>5</v>
      </c>
      <c r="B6" s="3">
        <v>43427</v>
      </c>
      <c r="C6" s="1" t="s">
        <v>2</v>
      </c>
    </row>
    <row r="7" spans="1:3">
      <c r="A7" s="4" t="s">
        <v>11</v>
      </c>
      <c r="B7" t="s">
        <v>6</v>
      </c>
      <c r="C7" s="1" t="s">
        <v>2</v>
      </c>
    </row>
    <row r="8" spans="1:3">
      <c r="A8" s="1" t="s">
        <v>7</v>
      </c>
      <c r="B8">
        <v>3.8</v>
      </c>
      <c r="C8" s="1" t="s">
        <v>150</v>
      </c>
    </row>
    <row r="9" spans="1:3">
      <c r="A9" s="1" t="s">
        <v>8</v>
      </c>
      <c r="B9">
        <v>-1.5</v>
      </c>
      <c r="C9" s="1" t="s">
        <v>150</v>
      </c>
    </row>
    <row r="10" spans="1:3">
      <c r="A10" s="4" t="s">
        <v>20</v>
      </c>
      <c r="B10">
        <v>1.5883</v>
      </c>
      <c r="C10" s="4" t="s">
        <v>115</v>
      </c>
    </row>
    <row r="11" spans="1:3">
      <c r="A11" s="4" t="s">
        <v>21</v>
      </c>
      <c r="B11">
        <v>-1</v>
      </c>
      <c r="C11" s="4" t="s">
        <v>115</v>
      </c>
    </row>
    <row r="12" spans="1:3">
      <c r="A12" s="4" t="s">
        <v>9</v>
      </c>
      <c r="B12">
        <v>42.3</v>
      </c>
      <c r="C12" s="7" t="s">
        <v>151</v>
      </c>
    </row>
    <row r="13" spans="1:3">
      <c r="A13" s="1" t="s">
        <v>10</v>
      </c>
      <c r="B13">
        <v>32</v>
      </c>
      <c r="C13" s="1" t="s">
        <v>151</v>
      </c>
    </row>
    <row r="14" spans="1:3">
      <c r="A14" s="4"/>
      <c r="C14" s="1"/>
    </row>
    <row r="15" spans="1:3">
      <c r="A15" s="1" t="s">
        <v>16</v>
      </c>
      <c r="B15">
        <v>15.24</v>
      </c>
      <c r="C15" s="2" t="s">
        <v>151</v>
      </c>
    </row>
    <row r="16" spans="1:3">
      <c r="A16" s="1" t="s">
        <v>17</v>
      </c>
      <c r="B16">
        <v>7.62</v>
      </c>
      <c r="C16" s="2" t="s">
        <v>151</v>
      </c>
    </row>
    <row r="17" spans="1:3">
      <c r="A17" s="4" t="s">
        <v>22</v>
      </c>
      <c r="B17" s="8">
        <v>5.2339000000000002</v>
      </c>
      <c r="C17" s="2" t="s">
        <v>19</v>
      </c>
    </row>
    <row r="18" spans="1:3">
      <c r="A18" t="s">
        <v>31</v>
      </c>
      <c r="B18">
        <v>2.589</v>
      </c>
      <c r="C18" s="6" t="s">
        <v>153</v>
      </c>
    </row>
    <row r="19" spans="1:3">
      <c r="A19" t="s">
        <v>32</v>
      </c>
      <c r="B19">
        <v>5.2</v>
      </c>
      <c r="C19" s="7" t="s">
        <v>152</v>
      </c>
    </row>
    <row r="20" spans="1:3">
      <c r="A20" t="s">
        <v>33</v>
      </c>
      <c r="B20">
        <v>10.446</v>
      </c>
      <c r="C20" s="7" t="s">
        <v>115</v>
      </c>
    </row>
    <row r="21" spans="1:3">
      <c r="A21" t="s">
        <v>34</v>
      </c>
      <c r="B21">
        <v>100</v>
      </c>
      <c r="C21" s="7" t="s">
        <v>35</v>
      </c>
    </row>
    <row r="22" spans="1:3">
      <c r="C22" s="7"/>
    </row>
    <row r="23" spans="1:3">
      <c r="A23" s="6"/>
      <c r="C23" s="7"/>
    </row>
    <row r="24" spans="1:3">
      <c r="A24" s="6"/>
      <c r="C24" s="7"/>
    </row>
    <row r="25" spans="1:3">
      <c r="A25" s="6" t="s">
        <v>49</v>
      </c>
      <c r="B25">
        <v>0.25</v>
      </c>
      <c r="C25" s="7" t="s">
        <v>115</v>
      </c>
    </row>
    <row r="26" spans="1:3">
      <c r="A26" s="6" t="s">
        <v>50</v>
      </c>
      <c r="B26">
        <v>0.25</v>
      </c>
      <c r="C26" s="7" t="s">
        <v>115</v>
      </c>
    </row>
    <row r="27" spans="1:3">
      <c r="A27" t="s">
        <v>36</v>
      </c>
      <c r="B27">
        <v>0.52900000000000003</v>
      </c>
      <c r="C27" s="7" t="s">
        <v>153</v>
      </c>
    </row>
    <row r="28" spans="1:3">
      <c r="A28" s="6" t="s">
        <v>37</v>
      </c>
      <c r="B28">
        <v>1.492</v>
      </c>
      <c r="C28" s="7" t="s">
        <v>152</v>
      </c>
    </row>
    <row r="29" spans="1:3">
      <c r="A29" t="s">
        <v>38</v>
      </c>
      <c r="B29">
        <v>0</v>
      </c>
      <c r="C29" s="7" t="s">
        <v>152</v>
      </c>
    </row>
    <row r="30" spans="1:3">
      <c r="A30" t="s">
        <v>39</v>
      </c>
      <c r="B30">
        <v>4.0000000000000001E-3</v>
      </c>
      <c r="C30" s="7" t="s">
        <v>115</v>
      </c>
    </row>
    <row r="31" spans="1:3">
      <c r="A31" s="6" t="s">
        <v>42</v>
      </c>
      <c r="B31">
        <v>2.8839999999999999</v>
      </c>
      <c r="C31" s="7" t="s">
        <v>152</v>
      </c>
    </row>
    <row r="32" spans="1:3">
      <c r="A32" s="6" t="s">
        <v>41</v>
      </c>
      <c r="B32">
        <v>0</v>
      </c>
      <c r="C32" s="7" t="s">
        <v>152</v>
      </c>
    </row>
    <row r="33" spans="1:3">
      <c r="A33" s="6" t="s">
        <v>40</v>
      </c>
      <c r="B33">
        <v>0.33</v>
      </c>
      <c r="C33" s="7" t="s">
        <v>152</v>
      </c>
    </row>
    <row r="34" spans="1:3">
      <c r="A34" s="6" t="s">
        <v>43</v>
      </c>
      <c r="B34">
        <v>0.05</v>
      </c>
      <c r="C34" s="7" t="s">
        <v>115</v>
      </c>
    </row>
    <row r="35" spans="1:3">
      <c r="A35" s="6" t="s">
        <v>44</v>
      </c>
      <c r="B35" s="9">
        <v>0.8</v>
      </c>
      <c r="C35" s="7" t="s">
        <v>115</v>
      </c>
    </row>
    <row r="36" spans="1:3">
      <c r="A36" s="6" t="s">
        <v>45</v>
      </c>
      <c r="B36" s="9">
        <f>[1]Aircraft!$K$24</f>
        <v>0.82195210959999987</v>
      </c>
      <c r="C36" s="7" t="s">
        <v>115</v>
      </c>
    </row>
    <row r="37" spans="1:3">
      <c r="A37" t="s">
        <v>46</v>
      </c>
      <c r="B37" s="9">
        <v>1.4327000000000001</v>
      </c>
      <c r="C37" s="7" t="s">
        <v>115</v>
      </c>
    </row>
    <row r="38" spans="1:3">
      <c r="A38" s="6" t="s">
        <v>47</v>
      </c>
      <c r="B38">
        <v>-0.261519</v>
      </c>
      <c r="C38" s="7" t="s">
        <v>115</v>
      </c>
    </row>
    <row r="39" spans="1:3">
      <c r="A39" s="10" t="s">
        <v>48</v>
      </c>
      <c r="B39">
        <v>6.6000000000000003E-2</v>
      </c>
      <c r="C39" s="7" t="s">
        <v>115</v>
      </c>
    </row>
    <row r="40" spans="1:3">
      <c r="A40" s="6" t="s">
        <v>51</v>
      </c>
      <c r="B40">
        <v>0</v>
      </c>
      <c r="C40" s="7" t="s">
        <v>152</v>
      </c>
    </row>
    <row r="41" spans="1:3">
      <c r="A41" t="s">
        <v>52</v>
      </c>
      <c r="B41">
        <v>0</v>
      </c>
      <c r="C41" s="7" t="s">
        <v>115</v>
      </c>
    </row>
    <row r="42" spans="1:3">
      <c r="A42" s="4" t="s">
        <v>53</v>
      </c>
      <c r="B42">
        <v>0.498</v>
      </c>
      <c r="C42" s="1" t="s">
        <v>152</v>
      </c>
    </row>
    <row r="43" spans="1:3">
      <c r="A43" s="4" t="s">
        <v>54</v>
      </c>
      <c r="B43">
        <v>0.498</v>
      </c>
      <c r="C43" s="1" t="s">
        <v>152</v>
      </c>
    </row>
    <row r="44" spans="1:3">
      <c r="A44" t="s">
        <v>55</v>
      </c>
      <c r="B44">
        <v>0</v>
      </c>
      <c r="C44" s="2" t="s">
        <v>154</v>
      </c>
    </row>
    <row r="45" spans="1:3">
      <c r="A45" t="s">
        <v>57</v>
      </c>
      <c r="B45">
        <v>0.14069999999999999</v>
      </c>
      <c r="C45" s="2" t="s">
        <v>153</v>
      </c>
    </row>
    <row r="46" spans="1:3">
      <c r="A46" t="s">
        <v>58</v>
      </c>
      <c r="B46">
        <v>0.90800000000000003</v>
      </c>
      <c r="C46" s="2" t="s">
        <v>152</v>
      </c>
    </row>
    <row r="47" spans="1:3">
      <c r="A47" t="s">
        <v>59</v>
      </c>
      <c r="B47">
        <v>0.154</v>
      </c>
      <c r="C47" s="2" t="s">
        <v>152</v>
      </c>
    </row>
    <row r="48" spans="1:3">
      <c r="A48" t="s">
        <v>60</v>
      </c>
      <c r="B48">
        <v>1.9E-2</v>
      </c>
      <c r="C48" s="2" t="s">
        <v>152</v>
      </c>
    </row>
    <row r="49" spans="1:3">
      <c r="A49" t="s">
        <v>61</v>
      </c>
      <c r="B49">
        <v>1.63</v>
      </c>
      <c r="C49" s="2" t="s">
        <v>152</v>
      </c>
    </row>
    <row r="50" spans="1:3">
      <c r="A50" t="s">
        <v>62</v>
      </c>
      <c r="B50">
        <v>2.5379999999999998</v>
      </c>
      <c r="C50" s="2" t="s">
        <v>152</v>
      </c>
    </row>
    <row r="51" spans="1:3">
      <c r="A51" t="s">
        <v>63</v>
      </c>
      <c r="B51">
        <v>0.627</v>
      </c>
      <c r="C51" s="2" t="s">
        <v>115</v>
      </c>
    </row>
    <row r="52" spans="1:3">
      <c r="A52" t="s">
        <v>64</v>
      </c>
      <c r="B52">
        <v>0.97599999999999998</v>
      </c>
      <c r="C52" s="2" t="s">
        <v>115</v>
      </c>
    </row>
    <row r="53" spans="1:3">
      <c r="A53" s="4" t="s">
        <v>65</v>
      </c>
      <c r="B53">
        <v>9.1300000000000006E-2</v>
      </c>
      <c r="C53" s="2" t="s">
        <v>66</v>
      </c>
    </row>
    <row r="54" spans="1:3">
      <c r="A54" t="s">
        <v>67</v>
      </c>
      <c r="B54">
        <v>3.64</v>
      </c>
      <c r="C54" s="2" t="s">
        <v>115</v>
      </c>
    </row>
    <row r="55" spans="1:3">
      <c r="A55" t="s">
        <v>68</v>
      </c>
      <c r="B55">
        <v>0.42</v>
      </c>
      <c r="C55" s="2" t="s">
        <v>115</v>
      </c>
    </row>
    <row r="56" spans="1:3">
      <c r="A56" t="s">
        <v>69</v>
      </c>
      <c r="B56">
        <v>0.6</v>
      </c>
      <c r="C56" s="2" t="s">
        <v>115</v>
      </c>
    </row>
    <row r="57" spans="1:3">
      <c r="A57" t="s">
        <v>70</v>
      </c>
      <c r="B57">
        <v>0.15</v>
      </c>
      <c r="C57" s="2" t="s">
        <v>76</v>
      </c>
    </row>
    <row r="58" spans="1:3">
      <c r="A58" t="s">
        <v>71</v>
      </c>
      <c r="B58">
        <v>0.18</v>
      </c>
      <c r="C58" s="2" t="s">
        <v>76</v>
      </c>
    </row>
    <row r="59" spans="1:3">
      <c r="A59" t="s">
        <v>72</v>
      </c>
      <c r="B59">
        <v>1.6379999999999999</v>
      </c>
      <c r="C59" s="2" t="s">
        <v>152</v>
      </c>
    </row>
    <row r="60" spans="1:3">
      <c r="A60" t="s">
        <v>73</v>
      </c>
      <c r="B60">
        <v>0</v>
      </c>
      <c r="C60" s="2" t="s">
        <v>152</v>
      </c>
    </row>
    <row r="61" spans="1:3">
      <c r="A61" t="s">
        <v>74</v>
      </c>
      <c r="B61">
        <v>0.16500000000000001</v>
      </c>
      <c r="C61" s="2" t="s">
        <v>152</v>
      </c>
    </row>
    <row r="62" spans="1:3">
      <c r="A62" t="s">
        <v>77</v>
      </c>
      <c r="B62">
        <v>0</v>
      </c>
      <c r="C62" s="2" t="s">
        <v>75</v>
      </c>
    </row>
    <row r="63" spans="1:3">
      <c r="A63" t="s">
        <v>78</v>
      </c>
      <c r="B63">
        <v>0.2</v>
      </c>
      <c r="C63" s="2" t="s">
        <v>76</v>
      </c>
    </row>
    <row r="64" spans="1:3">
      <c r="A64" t="s">
        <v>79</v>
      </c>
      <c r="B64">
        <v>0.12</v>
      </c>
      <c r="C64" s="2" t="s">
        <v>76</v>
      </c>
    </row>
    <row r="65" spans="1:3">
      <c r="A65" t="s">
        <v>80</v>
      </c>
      <c r="B65">
        <v>0</v>
      </c>
      <c r="C65" s="2" t="s">
        <v>155</v>
      </c>
    </row>
    <row r="66" spans="1:3">
      <c r="A66" t="s">
        <v>81</v>
      </c>
      <c r="B66">
        <v>0.25</v>
      </c>
      <c r="C66" s="2" t="s">
        <v>76</v>
      </c>
    </row>
    <row r="67" spans="1:3">
      <c r="A67" t="s">
        <v>83</v>
      </c>
      <c r="B67">
        <v>1.49</v>
      </c>
      <c r="C67" s="2" t="s">
        <v>152</v>
      </c>
    </row>
    <row r="68" spans="1:3">
      <c r="A68" t="s">
        <v>82</v>
      </c>
      <c r="B68">
        <f>B59+B67</f>
        <v>3.1280000000000001</v>
      </c>
      <c r="C68" s="2" t="s">
        <v>152</v>
      </c>
    </row>
    <row r="69" spans="1:3">
      <c r="A69" t="s">
        <v>84</v>
      </c>
      <c r="B69">
        <v>0.15</v>
      </c>
      <c r="C69" s="2" t="s">
        <v>152</v>
      </c>
    </row>
    <row r="70" spans="1:3">
      <c r="A70" t="s">
        <v>85</v>
      </c>
      <c r="B70">
        <v>1.496</v>
      </c>
      <c r="C70" s="2" t="s">
        <v>152</v>
      </c>
    </row>
    <row r="71" spans="1:3">
      <c r="A71" t="s">
        <v>86</v>
      </c>
      <c r="B71">
        <v>0.31359999999999999</v>
      </c>
      <c r="C71" s="2" t="s">
        <v>152</v>
      </c>
    </row>
    <row r="72" spans="1:3">
      <c r="A72" t="s">
        <v>87</v>
      </c>
      <c r="B72">
        <v>0.39290000000000003</v>
      </c>
      <c r="C72" s="2" t="s">
        <v>152</v>
      </c>
    </row>
    <row r="73" spans="1:3">
      <c r="A73" t="s">
        <v>88</v>
      </c>
      <c r="B73">
        <v>15</v>
      </c>
      <c r="C73" s="2" t="s">
        <v>155</v>
      </c>
    </row>
    <row r="74" spans="1:3">
      <c r="A74" t="s">
        <v>89</v>
      </c>
      <c r="B74">
        <v>0</v>
      </c>
      <c r="C74" s="2" t="s">
        <v>76</v>
      </c>
    </row>
    <row r="75" spans="1:3">
      <c r="A75" t="s">
        <v>90</v>
      </c>
      <c r="B75">
        <v>1</v>
      </c>
      <c r="C75" s="2" t="s">
        <v>76</v>
      </c>
    </row>
    <row r="76" spans="1:3">
      <c r="A76" t="s">
        <v>91</v>
      </c>
      <c r="B76">
        <v>0</v>
      </c>
      <c r="C76" s="2" t="s">
        <v>155</v>
      </c>
    </row>
    <row r="77" spans="1:3">
      <c r="A77" t="s">
        <v>92</v>
      </c>
      <c r="B77">
        <v>0.1</v>
      </c>
      <c r="C77" s="2" t="s">
        <v>76</v>
      </c>
    </row>
    <row r="78" spans="1:3">
      <c r="A78" t="s">
        <v>93</v>
      </c>
      <c r="B78">
        <v>0.9</v>
      </c>
      <c r="C78" s="2" t="s">
        <v>76</v>
      </c>
    </row>
    <row r="79" spans="1:3">
      <c r="A79" t="s">
        <v>94</v>
      </c>
      <c r="B79">
        <v>0.3</v>
      </c>
      <c r="C79" s="2" t="s">
        <v>76</v>
      </c>
    </row>
    <row r="80" spans="1:3">
      <c r="A80" t="s">
        <v>95</v>
      </c>
      <c r="B80">
        <v>0.3</v>
      </c>
      <c r="C80" s="2" t="s">
        <v>76</v>
      </c>
    </row>
    <row r="81" spans="1:3">
      <c r="A81" t="s">
        <v>96</v>
      </c>
      <c r="B81">
        <v>0</v>
      </c>
      <c r="C81" s="2" t="s">
        <v>155</v>
      </c>
    </row>
    <row r="82" spans="1:3">
      <c r="A82" t="s">
        <v>97</v>
      </c>
      <c r="B82">
        <v>0</v>
      </c>
      <c r="C82" s="2" t="s">
        <v>76</v>
      </c>
    </row>
    <row r="83" spans="1:3">
      <c r="A83" t="s">
        <v>99</v>
      </c>
      <c r="B83">
        <v>0</v>
      </c>
      <c r="C83" s="2" t="s">
        <v>76</v>
      </c>
    </row>
    <row r="84" spans="1:3">
      <c r="A84" t="s">
        <v>98</v>
      </c>
      <c r="B84">
        <v>0</v>
      </c>
      <c r="C84" s="2" t="s">
        <v>155</v>
      </c>
    </row>
    <row r="85" spans="1:3">
      <c r="A85" s="1" t="s">
        <v>23</v>
      </c>
      <c r="B85" s="4" t="s">
        <v>24</v>
      </c>
      <c r="C85" s="7" t="s">
        <v>155</v>
      </c>
    </row>
    <row r="86" spans="1:3">
      <c r="A86" s="4" t="s">
        <v>25</v>
      </c>
      <c r="B86" s="6" t="s">
        <v>26</v>
      </c>
      <c r="C86" s="4" t="s">
        <v>115</v>
      </c>
    </row>
    <row r="87" spans="1:3">
      <c r="A87" s="4" t="s">
        <v>27</v>
      </c>
      <c r="B87" s="6" t="s">
        <v>28</v>
      </c>
      <c r="C87" s="4" t="s">
        <v>115</v>
      </c>
    </row>
    <row r="88" spans="1:3">
      <c r="A88" s="4" t="s">
        <v>29</v>
      </c>
      <c r="B88" s="4" t="s">
        <v>30</v>
      </c>
      <c r="C88" s="7" t="s">
        <v>115</v>
      </c>
    </row>
    <row r="89" spans="1:3">
      <c r="A89" s="7" t="s">
        <v>100</v>
      </c>
      <c r="B89">
        <v>0</v>
      </c>
      <c r="C89" s="7" t="s">
        <v>152</v>
      </c>
    </row>
    <row r="90" spans="1:3">
      <c r="A90" s="7" t="s">
        <v>101</v>
      </c>
      <c r="B90">
        <v>1300</v>
      </c>
      <c r="C90" s="7" t="s">
        <v>152</v>
      </c>
    </row>
    <row r="91" spans="1:3">
      <c r="A91" s="7" t="s">
        <v>102</v>
      </c>
      <c r="B91">
        <v>3500</v>
      </c>
      <c r="C91" s="7" t="s">
        <v>152</v>
      </c>
    </row>
    <row r="92" spans="1:3">
      <c r="A92" s="7" t="s">
        <v>103</v>
      </c>
      <c r="B92" s="11" t="s">
        <v>149</v>
      </c>
    </row>
    <row r="93" spans="1:3">
      <c r="A93" s="7" t="s">
        <v>104</v>
      </c>
      <c r="B93">
        <v>11.185499999999999</v>
      </c>
      <c r="C93" s="7" t="s">
        <v>105</v>
      </c>
    </row>
    <row r="94" spans="1:3">
      <c r="A94" s="7" t="s">
        <v>106</v>
      </c>
      <c r="B94">
        <v>5800</v>
      </c>
      <c r="C94" s="7" t="s">
        <v>107</v>
      </c>
    </row>
    <row r="95" spans="1:3">
      <c r="A95" s="7" t="s">
        <v>108</v>
      </c>
      <c r="B95">
        <v>9.3212480000000006</v>
      </c>
      <c r="C95" s="7" t="s">
        <v>105</v>
      </c>
    </row>
    <row r="96" spans="1:3">
      <c r="A96" s="7" t="s">
        <v>109</v>
      </c>
      <c r="B96">
        <v>5500</v>
      </c>
      <c r="C96" s="7" t="s">
        <v>107</v>
      </c>
    </row>
    <row r="97" spans="1:3">
      <c r="A97" s="7" t="s">
        <v>110</v>
      </c>
      <c r="B97" t="s">
        <v>111</v>
      </c>
    </row>
    <row r="98" spans="1:3">
      <c r="A98" s="7" t="s">
        <v>112</v>
      </c>
      <c r="B98">
        <v>4</v>
      </c>
      <c r="C98" s="7" t="s">
        <v>113</v>
      </c>
    </row>
    <row r="99" spans="1:3">
      <c r="A99" s="7" t="s">
        <v>114</v>
      </c>
      <c r="B99">
        <v>2.4285999999999999</v>
      </c>
      <c r="C99" s="7" t="s">
        <v>115</v>
      </c>
    </row>
    <row r="100" spans="1:3">
      <c r="A100" s="7" t="s">
        <v>116</v>
      </c>
      <c r="B100">
        <v>1.33</v>
      </c>
      <c r="C100" s="7" t="s">
        <v>115</v>
      </c>
    </row>
    <row r="101" spans="1:3">
      <c r="A101" s="7" t="s">
        <v>117</v>
      </c>
      <c r="B101">
        <v>1.4</v>
      </c>
      <c r="C101" s="7" t="s">
        <v>35</v>
      </c>
    </row>
    <row r="102" spans="1:3">
      <c r="A102" s="7" t="s">
        <v>118</v>
      </c>
      <c r="B102">
        <v>18.5</v>
      </c>
      <c r="C102" s="7" t="s">
        <v>35</v>
      </c>
    </row>
    <row r="103" spans="1:3">
      <c r="A103" s="7" t="s">
        <v>119</v>
      </c>
      <c r="B103">
        <v>4.5</v>
      </c>
      <c r="C103" s="7" t="s">
        <v>35</v>
      </c>
    </row>
    <row r="104" spans="1:3">
      <c r="A104" s="7" t="s">
        <v>120</v>
      </c>
      <c r="B104">
        <v>0.37</v>
      </c>
      <c r="C104" s="7" t="s">
        <v>121</v>
      </c>
    </row>
    <row r="105" spans="1:3">
      <c r="A105" s="7" t="s">
        <v>122</v>
      </c>
      <c r="B105">
        <v>1</v>
      </c>
      <c r="C105" s="7" t="s">
        <v>156</v>
      </c>
    </row>
    <row r="106" spans="1:3">
      <c r="A106" s="7" t="s">
        <v>123</v>
      </c>
      <c r="B106">
        <v>2.5</v>
      </c>
      <c r="C106" s="7" t="s">
        <v>156</v>
      </c>
    </row>
    <row r="107" spans="1:3">
      <c r="A107" s="7" t="s">
        <v>124</v>
      </c>
      <c r="B107">
        <v>2</v>
      </c>
    </row>
    <row r="108" spans="1:3">
      <c r="A108" s="7" t="s">
        <v>125</v>
      </c>
      <c r="B108">
        <v>2.5</v>
      </c>
      <c r="C108" s="7" t="s">
        <v>115</v>
      </c>
    </row>
    <row r="109" spans="1:3">
      <c r="A109" s="7" t="s">
        <v>126</v>
      </c>
      <c r="B109">
        <v>-0.60560000000000003</v>
      </c>
      <c r="C109" s="7" t="s">
        <v>19</v>
      </c>
    </row>
    <row r="110" spans="1:3">
      <c r="A110" s="7" t="s">
        <v>127</v>
      </c>
      <c r="B110">
        <v>-0.40939999999999999</v>
      </c>
      <c r="C110" s="7" t="s">
        <v>19</v>
      </c>
    </row>
    <row r="111" spans="1:3">
      <c r="A111" s="7" t="s">
        <v>129</v>
      </c>
      <c r="B111">
        <v>1.9</v>
      </c>
      <c r="C111" s="7" t="s">
        <v>128</v>
      </c>
    </row>
    <row r="112" spans="1:3">
      <c r="A112" s="7" t="s">
        <v>130</v>
      </c>
      <c r="B112">
        <v>2.1</v>
      </c>
      <c r="C112" s="7" t="s">
        <v>115</v>
      </c>
    </row>
    <row r="113" spans="1:3">
      <c r="A113" s="7" t="s">
        <v>131</v>
      </c>
      <c r="B113">
        <v>0.14399999999999999</v>
      </c>
      <c r="C113" s="7" t="s">
        <v>153</v>
      </c>
    </row>
    <row r="114" spans="1:3">
      <c r="A114" s="7" t="s">
        <v>132</v>
      </c>
      <c r="B114">
        <v>0.12</v>
      </c>
      <c r="C114" s="7" t="s">
        <v>152</v>
      </c>
    </row>
    <row r="115" spans="1:3">
      <c r="A115" s="7" t="s">
        <v>133</v>
      </c>
      <c r="B115">
        <v>0.35</v>
      </c>
      <c r="C115" s="7" t="s">
        <v>115</v>
      </c>
    </row>
    <row r="116" spans="1:3">
      <c r="A116" s="7" t="s">
        <v>134</v>
      </c>
      <c r="B116">
        <v>0.12</v>
      </c>
      <c r="C116" s="7" t="s">
        <v>115</v>
      </c>
    </row>
    <row r="117" spans="1:3">
      <c r="A117" s="7" t="s">
        <v>135</v>
      </c>
      <c r="B117">
        <v>0.8</v>
      </c>
      <c r="C117" s="7" t="s">
        <v>115</v>
      </c>
    </row>
    <row r="118" spans="1:3">
      <c r="A118" s="7" t="s">
        <v>136</v>
      </c>
      <c r="B118">
        <v>0.126</v>
      </c>
      <c r="C118" s="7" t="s">
        <v>153</v>
      </c>
    </row>
    <row r="119" spans="1:3">
      <c r="A119" s="7" t="s">
        <v>137</v>
      </c>
      <c r="B119">
        <v>-0.46100000000000002</v>
      </c>
      <c r="C119" s="7" t="s">
        <v>19</v>
      </c>
    </row>
    <row r="120" spans="1:3">
      <c r="A120" s="7" t="s">
        <v>138</v>
      </c>
      <c r="B120">
        <v>-0.26900000000000002</v>
      </c>
      <c r="C120" s="7" t="s">
        <v>19</v>
      </c>
    </row>
    <row r="121" spans="1:3">
      <c r="A121" s="7" t="s">
        <v>139</v>
      </c>
      <c r="B121">
        <v>0.1022</v>
      </c>
      <c r="C121" s="7" t="s">
        <v>153</v>
      </c>
    </row>
    <row r="122" spans="1:3">
      <c r="A122" s="7" t="s">
        <v>140</v>
      </c>
      <c r="B122">
        <v>0.31359999999999999</v>
      </c>
      <c r="C122" s="7" t="s">
        <v>152</v>
      </c>
    </row>
    <row r="123" spans="1:3">
      <c r="A123" s="7" t="s">
        <v>141</v>
      </c>
      <c r="B123">
        <v>3.8100000000000002E-2</v>
      </c>
      <c r="C123" s="7" t="s">
        <v>153</v>
      </c>
    </row>
    <row r="124" spans="1:3">
      <c r="A124" s="7" t="s">
        <v>142</v>
      </c>
      <c r="B124">
        <v>0.14000000000000001</v>
      </c>
      <c r="C124" s="7" t="s">
        <v>152</v>
      </c>
    </row>
    <row r="125" spans="1:3">
      <c r="A125" s="7" t="s">
        <v>143</v>
      </c>
      <c r="B125">
        <v>0.35</v>
      </c>
      <c r="C125" s="7" t="s">
        <v>115</v>
      </c>
    </row>
    <row r="126" spans="1:3">
      <c r="A126" s="7" t="s">
        <v>144</v>
      </c>
      <c r="B126">
        <v>0.12</v>
      </c>
      <c r="C126" s="7" t="s">
        <v>115</v>
      </c>
    </row>
    <row r="127" spans="1:3">
      <c r="A127" s="7" t="s">
        <v>145</v>
      </c>
      <c r="B127">
        <v>0.8</v>
      </c>
      <c r="C127" s="7" t="s">
        <v>115</v>
      </c>
    </row>
    <row r="128" spans="1:3">
      <c r="A128" s="7" t="s">
        <v>146</v>
      </c>
      <c r="B128">
        <v>25</v>
      </c>
      <c r="C128" s="7" t="s">
        <v>155</v>
      </c>
    </row>
    <row r="129" spans="1:3">
      <c r="A129" s="7" t="s">
        <v>147</v>
      </c>
      <c r="B129">
        <v>-0.45379999999999998</v>
      </c>
      <c r="C129" s="7" t="s">
        <v>19</v>
      </c>
    </row>
    <row r="130" spans="1:3">
      <c r="A130" s="7" t="s">
        <v>148</v>
      </c>
      <c r="B130">
        <v>-2.3999999999999998E-3</v>
      </c>
      <c r="C130" s="7" t="s">
        <v>19</v>
      </c>
    </row>
    <row r="131" spans="1:3">
      <c r="A131" s="7" t="s">
        <v>157</v>
      </c>
      <c r="B131">
        <v>0.31</v>
      </c>
      <c r="C131" s="7" t="s">
        <v>115</v>
      </c>
    </row>
    <row r="132" spans="1:3">
      <c r="A132" s="6" t="s">
        <v>158</v>
      </c>
      <c r="B132">
        <v>0.31</v>
      </c>
      <c r="C132" s="7" t="s">
        <v>115</v>
      </c>
    </row>
    <row r="133" spans="1:3">
      <c r="A133" s="7" t="s">
        <v>159</v>
      </c>
      <c r="B133">
        <v>0.39290000000000003</v>
      </c>
      <c r="C133" s="7" t="s">
        <v>152</v>
      </c>
    </row>
    <row r="134" spans="1:3">
      <c r="A134" s="7" t="s">
        <v>160</v>
      </c>
      <c r="B134">
        <v>0.31359999999999999</v>
      </c>
      <c r="C134" s="12" t="s">
        <v>152</v>
      </c>
    </row>
    <row r="135" spans="1:3">
      <c r="A135" s="7" t="s">
        <v>161</v>
      </c>
      <c r="B135">
        <v>0.34</v>
      </c>
      <c r="C135" s="7" t="s">
        <v>115</v>
      </c>
    </row>
    <row r="136" spans="1:3">
      <c r="A136" s="7" t="s">
        <v>162</v>
      </c>
      <c r="B136">
        <v>0.36</v>
      </c>
      <c r="C136" s="7" t="s">
        <v>115</v>
      </c>
    </row>
    <row r="137" spans="1:3">
      <c r="A137" s="7" t="s">
        <v>163</v>
      </c>
      <c r="B137">
        <v>0.31359999999999999</v>
      </c>
      <c r="C137" s="7" t="s">
        <v>152</v>
      </c>
    </row>
    <row r="138" spans="1:3">
      <c r="A138" s="7" t="s">
        <v>164</v>
      </c>
      <c r="B138">
        <v>0.15347</v>
      </c>
      <c r="C138" s="7" t="s">
        <v>152</v>
      </c>
    </row>
    <row r="139" spans="1:3">
      <c r="A139" s="7" t="s">
        <v>165</v>
      </c>
      <c r="B139">
        <v>0.45</v>
      </c>
      <c r="C139" s="7" t="s">
        <v>115</v>
      </c>
    </row>
    <row r="140" spans="1:3">
      <c r="A140" s="7" t="s">
        <v>166</v>
      </c>
      <c r="B140">
        <v>0.5</v>
      </c>
      <c r="C140" s="7" t="s">
        <v>115</v>
      </c>
    </row>
    <row r="141" spans="1:3">
      <c r="A141" s="7" t="s">
        <v>167</v>
      </c>
      <c r="B141">
        <v>0.1</v>
      </c>
      <c r="C141" s="7" t="s">
        <v>115</v>
      </c>
    </row>
    <row r="142" spans="1:3">
      <c r="A142" s="7" t="s">
        <v>168</v>
      </c>
      <c r="B142">
        <v>0.9</v>
      </c>
      <c r="C142" s="7" t="s">
        <v>115</v>
      </c>
    </row>
    <row r="143" spans="1:3">
      <c r="A143" s="7" t="s">
        <v>169</v>
      </c>
      <c r="B143">
        <v>0.498</v>
      </c>
      <c r="C143" s="7" t="s">
        <v>152</v>
      </c>
    </row>
    <row r="144" spans="1:3">
      <c r="A144" s="7" t="s">
        <v>170</v>
      </c>
      <c r="B144">
        <v>0.498</v>
      </c>
      <c r="C144" s="7" t="s">
        <v>152</v>
      </c>
    </row>
    <row r="145" spans="1:3">
      <c r="A145" s="7" t="s">
        <v>171</v>
      </c>
      <c r="B145" t="s">
        <v>172</v>
      </c>
    </row>
    <row r="146" spans="1:3">
      <c r="A146" s="7" t="s">
        <v>173</v>
      </c>
      <c r="B146" t="s">
        <v>174</v>
      </c>
    </row>
    <row r="147" spans="1:3">
      <c r="A147" s="7" t="s">
        <v>175</v>
      </c>
      <c r="B147">
        <v>0.33</v>
      </c>
      <c r="C147" s="7" t="s">
        <v>176</v>
      </c>
    </row>
    <row r="148" spans="1:3">
      <c r="A148" s="7" t="s">
        <v>177</v>
      </c>
      <c r="B148">
        <v>0.33</v>
      </c>
      <c r="C148" s="7" t="s">
        <v>176</v>
      </c>
    </row>
    <row r="149" spans="1:3">
      <c r="A149" s="7" t="s">
        <v>178</v>
      </c>
      <c r="B149">
        <v>0.33</v>
      </c>
      <c r="C149" s="7" t="s">
        <v>176</v>
      </c>
    </row>
    <row r="150" spans="1:3">
      <c r="A150" s="7" t="s">
        <v>179</v>
      </c>
      <c r="B150">
        <v>0.3</v>
      </c>
      <c r="C150" s="7" t="s">
        <v>115</v>
      </c>
    </row>
    <row r="151" spans="1:3">
      <c r="A151" s="7" t="s">
        <v>182</v>
      </c>
      <c r="B151" t="s">
        <v>181</v>
      </c>
      <c r="C151" s="7" t="s">
        <v>180</v>
      </c>
    </row>
    <row r="152" spans="1:3">
      <c r="A152" s="7" t="s">
        <v>184</v>
      </c>
      <c r="B152" t="s">
        <v>181</v>
      </c>
      <c r="C152" s="7" t="s">
        <v>180</v>
      </c>
    </row>
    <row r="153" spans="1:3">
      <c r="A153" s="7" t="s">
        <v>183</v>
      </c>
      <c r="B153" s="6" t="s">
        <v>181</v>
      </c>
      <c r="C153" s="7" t="s">
        <v>180</v>
      </c>
    </row>
    <row r="154" spans="1:3">
      <c r="A154" s="7" t="s">
        <v>185</v>
      </c>
      <c r="B154" s="6" t="s">
        <v>181</v>
      </c>
      <c r="C154" s="7" t="s">
        <v>180</v>
      </c>
    </row>
    <row r="155" spans="1:3">
      <c r="A155" s="7" t="s">
        <v>186</v>
      </c>
      <c r="B155">
        <v>0</v>
      </c>
      <c r="C155" s="7" t="s">
        <v>155</v>
      </c>
    </row>
    <row r="156" spans="1:3">
      <c r="A156" s="7" t="s">
        <v>187</v>
      </c>
      <c r="B156">
        <v>0</v>
      </c>
      <c r="C156" s="7" t="s">
        <v>155</v>
      </c>
    </row>
    <row r="157" spans="1:3">
      <c r="A157" s="7" t="s">
        <v>188</v>
      </c>
      <c r="B157">
        <v>0</v>
      </c>
      <c r="C157" s="7" t="s">
        <v>155</v>
      </c>
    </row>
    <row r="158" spans="1:3">
      <c r="A158" s="12" t="s">
        <v>189</v>
      </c>
      <c r="B158">
        <v>0</v>
      </c>
      <c r="C158" s="7" t="s">
        <v>155</v>
      </c>
    </row>
    <row r="159" spans="1:3">
      <c r="A159" s="7" t="s">
        <v>190</v>
      </c>
      <c r="B159">
        <v>0</v>
      </c>
      <c r="C159" s="7" t="s">
        <v>155</v>
      </c>
    </row>
    <row r="160" spans="1:3">
      <c r="A160" s="7" t="s">
        <v>191</v>
      </c>
      <c r="B160">
        <v>0</v>
      </c>
      <c r="C160" s="7" t="s">
        <v>155</v>
      </c>
    </row>
    <row r="161" spans="1:3">
      <c r="A161" s="6" t="s">
        <v>192</v>
      </c>
      <c r="B161">
        <v>0</v>
      </c>
      <c r="C161" s="7" t="s">
        <v>155</v>
      </c>
    </row>
    <row r="162" spans="1:3">
      <c r="A162" s="7" t="s">
        <v>193</v>
      </c>
      <c r="B162">
        <v>0</v>
      </c>
      <c r="C162" s="7" t="s">
        <v>155</v>
      </c>
    </row>
    <row r="163" spans="1:3">
      <c r="A163" s="7" t="s">
        <v>194</v>
      </c>
      <c r="B163">
        <v>0</v>
      </c>
      <c r="C163" s="7" t="s">
        <v>155</v>
      </c>
    </row>
    <row r="164" spans="1:3">
      <c r="A164" s="7" t="s">
        <v>195</v>
      </c>
      <c r="B164">
        <v>20</v>
      </c>
      <c r="C164" s="7" t="s">
        <v>155</v>
      </c>
    </row>
    <row r="165" spans="1:3">
      <c r="A165" s="7" t="s">
        <v>196</v>
      </c>
      <c r="B165">
        <v>0</v>
      </c>
      <c r="C165" s="7" t="s">
        <v>76</v>
      </c>
    </row>
    <row r="166" spans="1:3">
      <c r="A166" t="s">
        <v>197</v>
      </c>
      <c r="B166">
        <v>1</v>
      </c>
      <c r="C166" s="7" t="s">
        <v>76</v>
      </c>
    </row>
    <row r="167" spans="1:3">
      <c r="A167" s="7" t="s">
        <v>198</v>
      </c>
      <c r="B167">
        <v>0</v>
      </c>
      <c r="C167" s="7" t="s">
        <v>155</v>
      </c>
    </row>
    <row r="168" spans="1:3">
      <c r="A168" s="7" t="s">
        <v>199</v>
      </c>
      <c r="B168">
        <v>0</v>
      </c>
      <c r="C168" s="7" t="s">
        <v>155</v>
      </c>
    </row>
    <row r="169" spans="1:3">
      <c r="A169" s="7" t="s">
        <v>200</v>
      </c>
      <c r="B169">
        <v>0</v>
      </c>
      <c r="C169" s="7" t="s">
        <v>76</v>
      </c>
    </row>
    <row r="170" spans="1:3">
      <c r="A170" s="7" t="s">
        <v>201</v>
      </c>
      <c r="B170">
        <v>0.95</v>
      </c>
      <c r="C170" s="7" t="s">
        <v>202</v>
      </c>
    </row>
    <row r="171" spans="1:3">
      <c r="A171" s="7" t="s">
        <v>203</v>
      </c>
      <c r="B171">
        <v>0.31359999999999999</v>
      </c>
      <c r="C171" s="7" t="s">
        <v>152</v>
      </c>
    </row>
    <row r="172" spans="1:3">
      <c r="A172" s="7" t="s">
        <v>204</v>
      </c>
      <c r="B172">
        <v>0.15347250000000001</v>
      </c>
      <c r="C172" s="7" t="s">
        <v>152</v>
      </c>
    </row>
    <row r="173" spans="1:3">
      <c r="A173" t="s">
        <v>205</v>
      </c>
      <c r="B173">
        <v>1</v>
      </c>
      <c r="C173" s="7" t="s">
        <v>202</v>
      </c>
    </row>
    <row r="174" spans="1:3">
      <c r="A174" s="7" t="s">
        <v>206</v>
      </c>
      <c r="B174">
        <v>0.437502</v>
      </c>
      <c r="C174" s="7" t="s">
        <v>152</v>
      </c>
    </row>
    <row r="175" spans="1:3">
      <c r="A175" t="s">
        <v>207</v>
      </c>
      <c r="B175">
        <v>1</v>
      </c>
      <c r="C175" s="7" t="s">
        <v>208</v>
      </c>
    </row>
    <row r="176" spans="1:3">
      <c r="A176" s="7" t="s">
        <v>209</v>
      </c>
      <c r="B176">
        <v>0.1</v>
      </c>
      <c r="C176" s="7" t="s">
        <v>115</v>
      </c>
    </row>
    <row r="177" spans="1:3">
      <c r="A177" t="s">
        <v>210</v>
      </c>
      <c r="B177">
        <v>0.625</v>
      </c>
      <c r="C177" s="7" t="s">
        <v>115</v>
      </c>
    </row>
    <row r="178" spans="1:3">
      <c r="A178" s="7" t="s">
        <v>211</v>
      </c>
      <c r="B178">
        <f>B176*B19*0.5</f>
        <v>0.26</v>
      </c>
      <c r="C178" s="7" t="s">
        <v>152</v>
      </c>
    </row>
    <row r="179" spans="1:3">
      <c r="A179" t="s">
        <v>212</v>
      </c>
      <c r="B179">
        <f>B177*0.5*B19</f>
        <v>1.625</v>
      </c>
      <c r="C179" s="7" t="s">
        <v>152</v>
      </c>
    </row>
    <row r="180" spans="1:3">
      <c r="A180" s="7" t="s">
        <v>213</v>
      </c>
      <c r="B180">
        <f>B179-B178</f>
        <v>1.365</v>
      </c>
      <c r="C180" s="7" t="s">
        <v>152</v>
      </c>
    </row>
    <row r="181" spans="1:3">
      <c r="A181" t="s">
        <v>214</v>
      </c>
      <c r="B181">
        <v>0.31</v>
      </c>
      <c r="C181" s="7" t="s">
        <v>115</v>
      </c>
    </row>
    <row r="182" spans="1:3">
      <c r="A182" s="7" t="s">
        <v>215</v>
      </c>
      <c r="B182">
        <v>0.31</v>
      </c>
      <c r="C182" s="7" t="s">
        <v>115</v>
      </c>
    </row>
    <row r="183" spans="1:3">
      <c r="A183" t="s">
        <v>216</v>
      </c>
      <c r="B183">
        <f>B181*B42</f>
        <v>0.15437999999999999</v>
      </c>
      <c r="C183" s="7" t="s">
        <v>152</v>
      </c>
    </row>
    <row r="184" spans="1:3">
      <c r="A184" s="7" t="s">
        <v>217</v>
      </c>
      <c r="B184">
        <f>B43*B182</f>
        <v>0.15437999999999999</v>
      </c>
      <c r="C184" s="7" t="s">
        <v>152</v>
      </c>
    </row>
    <row r="185" spans="1:3">
      <c r="A185" t="s">
        <v>218</v>
      </c>
      <c r="B185">
        <f>B184</f>
        <v>0.15437999999999999</v>
      </c>
      <c r="C185" s="7" t="s">
        <v>152</v>
      </c>
    </row>
    <row r="186" spans="1:3">
      <c r="A186" s="7" t="s">
        <v>219</v>
      </c>
      <c r="B186">
        <f>B185*B180</f>
        <v>0.21072869999999999</v>
      </c>
      <c r="C186" s="7" t="s">
        <v>153</v>
      </c>
    </row>
    <row r="187" spans="1:3">
      <c r="A187" t="s">
        <v>220</v>
      </c>
      <c r="B187">
        <v>15</v>
      </c>
      <c r="C187" s="7" t="s">
        <v>155</v>
      </c>
    </row>
    <row r="188" spans="1:3">
      <c r="A188" s="7" t="s">
        <v>221</v>
      </c>
      <c r="B188" t="s">
        <v>223</v>
      </c>
      <c r="C188" s="7" t="s">
        <v>222</v>
      </c>
    </row>
    <row r="189" spans="1:3">
      <c r="A189" t="s">
        <v>224</v>
      </c>
      <c r="B189" t="s">
        <v>225</v>
      </c>
      <c r="C189" s="7" t="s">
        <v>115</v>
      </c>
    </row>
    <row r="190" spans="1:3">
      <c r="A190" t="s">
        <v>226</v>
      </c>
      <c r="B190">
        <v>3.6156860000000003E-5</v>
      </c>
      <c r="C190" s="7" t="s">
        <v>115</v>
      </c>
    </row>
    <row r="191" spans="1:3">
      <c r="A191" t="s">
        <v>227</v>
      </c>
      <c r="B191">
        <v>6.4400000000000004E-4</v>
      </c>
      <c r="C191" s="7" t="s">
        <v>66</v>
      </c>
    </row>
    <row r="192" spans="1:3">
      <c r="A192" t="s">
        <v>228</v>
      </c>
      <c r="B192">
        <v>30</v>
      </c>
      <c r="C192" s="7" t="s">
        <v>155</v>
      </c>
    </row>
    <row r="193" spans="1:3">
      <c r="A193" t="s">
        <v>229</v>
      </c>
      <c r="B193">
        <v>2.4500000000000001E-2</v>
      </c>
      <c r="C193" s="7" t="s">
        <v>115</v>
      </c>
    </row>
    <row r="194" spans="1:3">
      <c r="A194" t="s">
        <v>230</v>
      </c>
      <c r="B194">
        <v>2.3300000000000001E-2</v>
      </c>
      <c r="C194" s="7" t="s">
        <v>115</v>
      </c>
    </row>
    <row r="195" spans="1:3">
      <c r="A195" t="s">
        <v>231</v>
      </c>
      <c r="B195">
        <v>0.3</v>
      </c>
      <c r="C195" s="7" t="s">
        <v>152</v>
      </c>
    </row>
  </sheetData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8B9E05534DD346B4DB939BB590FD48" ma:contentTypeVersion="6" ma:contentTypeDescription="Creare un nuovo documento." ma:contentTypeScope="" ma:versionID="8afdbf8cd4174fbe595e5fb01abe9bda">
  <xsd:schema xmlns:xsd="http://www.w3.org/2001/XMLSchema" xmlns:xs="http://www.w3.org/2001/XMLSchema" xmlns:p="http://schemas.microsoft.com/office/2006/metadata/properties" xmlns:ns2="90b0c0e5-2a5e-433a-b810-f67928ad9d5b" targetNamespace="http://schemas.microsoft.com/office/2006/metadata/properties" ma:root="true" ma:fieldsID="30426a273519c332a31754524c74ef77" ns2:_="">
    <xsd:import namespace="90b0c0e5-2a5e-433a-b810-f67928ad9d5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b0c0e5-2a5e-433a-b810-f67928ad9d5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05D9D7B-DF78-4314-955A-9D0D31EED297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F18F82C4-45FA-403F-BA0D-FD5B535E5FD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EC2AD5F-F27B-4C05-A0BD-369CF16269A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0b0c0e5-2a5e-433a-b810-f67928ad9d5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Claudio Mirabella</cp:lastModifiedBy>
  <cp:lastPrinted>2021-12-26T17:22:11Z</cp:lastPrinted>
  <dcterms:created xsi:type="dcterms:W3CDTF">2021-07-24T23:46:21Z</dcterms:created>
  <dcterms:modified xsi:type="dcterms:W3CDTF">2022-02-17T08:08:57Z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0x010100018B9E05534DD346B4DB939BB590FD48</vt:lpwstr>
  </property>
</Properties>
</file>