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7"/>
  </bookViews>
  <sheets>
    <sheet name="Fetch_Nav" sheetId="1" r:id="rId1"/>
    <sheet name="Husky_Nav" sheetId="2" r:id="rId2"/>
    <sheet name="Sheet3" sheetId="8" r:id="rId3"/>
    <sheet name="Fetch_AR" sheetId="3" r:id="rId4"/>
    <sheet name="Sheet2" sheetId="7" r:id="rId5"/>
    <sheet name="Husky_AR" sheetId="4" r:id="rId6"/>
    <sheet name="Sheet1" sheetId="6" r:id="rId7"/>
    <sheet name="Feature Detection" sheetId="5" r:id="rId8"/>
  </sheets>
  <calcPr calcId="152511"/>
</workbook>
</file>

<file path=xl/calcChain.xml><?xml version="1.0" encoding="utf-8"?>
<calcChain xmlns="http://schemas.openxmlformats.org/spreadsheetml/2006/main">
  <c r="Z37" i="5" l="1"/>
  <c r="AA37" i="5"/>
  <c r="AB37" i="5"/>
  <c r="AC37" i="5"/>
  <c r="AD37" i="5"/>
  <c r="Y37" i="5"/>
  <c r="S37" i="5"/>
  <c r="T37" i="5"/>
  <c r="U37" i="5"/>
  <c r="V37" i="5"/>
  <c r="R37" i="5"/>
  <c r="N35" i="1"/>
  <c r="O35" i="1"/>
  <c r="P35" i="1"/>
  <c r="Q35" i="1"/>
  <c r="R35" i="1"/>
  <c r="M35" i="1"/>
  <c r="N39" i="2"/>
  <c r="O39" i="2"/>
  <c r="P39" i="2"/>
  <c r="Q39" i="2"/>
  <c r="R39" i="2"/>
  <c r="M39" i="2"/>
  <c r="Y8" i="4"/>
  <c r="Z8" i="4"/>
  <c r="AA8" i="4"/>
  <c r="AB8" i="4"/>
  <c r="AC8" i="4"/>
  <c r="X8" i="4"/>
  <c r="AG10" i="3"/>
  <c r="AH10" i="3"/>
  <c r="AI10" i="3"/>
  <c r="AJ10" i="3"/>
  <c r="AK10" i="3"/>
  <c r="AF10" i="3"/>
  <c r="D23" i="5" l="1"/>
  <c r="C23" i="5"/>
  <c r="D21" i="5"/>
  <c r="C21" i="5"/>
  <c r="D20" i="5"/>
  <c r="C20" i="5"/>
  <c r="D19" i="5"/>
  <c r="C19" i="5"/>
  <c r="C26" i="5"/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B29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<sst xmlns="http://schemas.openxmlformats.org/spreadsheetml/2006/main" count="401" uniqueCount="65">
  <si>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</si>
  <si>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</si>
  <si>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</si>
  <si>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</si>
  <si>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</si>
  <si>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</si>
  <si>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</si>
  <si>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</si>
  <si>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</si>
  <si>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</si>
  <si>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</si>
  <si>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</si>
  <si>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</si>
  <si>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</si>
  <si>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</si>
  <si>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</si>
  <si>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</si>
  <si>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</si>
  <si>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</si>
  <si>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</si>
  <si>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</si>
  <si>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</si>
  <si>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</si>
  <si>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</si>
  <si>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</si>
  <si>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</si>
  <si>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</si>
  <si>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</si>
  <si>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</si>
  <si>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</si>
  <si>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</si>
  <si>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</si>
  <si>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</si>
  <si>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</si>
  <si>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</si>
  <si>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</si>
  <si>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</si>
  <si>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</si>
  <si>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</si>
  <si>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</si>
  <si>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</si>
  <si>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</si>
  <si>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</si>
  <si>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</si>
  <si>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</si>
  <si>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</si>
  <si>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</si>
  <si>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</si>
  <si>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</si>
  <si>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</si>
  <si>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</si>
  <si>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</si>
  <si>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</si>
  <si>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</si>
  <si>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</si>
  <si>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</si>
  <si>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</si>
  <si>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(rad)</t>
  </si>
  <si>
    <t>$\psi$ std (rad)</t>
  </si>
  <si>
    <t>Husky</t>
  </si>
  <si>
    <t>ᴪ</t>
  </si>
  <si>
    <t>Test 4</t>
  </si>
  <si>
    <t>Test 5</t>
  </si>
  <si>
    <t>Test 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</si>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</sst>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165" fontId="4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806880"/>
        <c:axId val="-229816128"/>
      </c:scatterChart>
      <c:valAx>
        <c:axId val="-22980688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816128"/>
        <c:crosses val="autoZero"/>
        <c:crossBetween val="midCat"/>
      </c:valAx>
      <c:valAx>
        <c:axId val="-22981612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8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813952"/>
        <c:axId val="-229809056"/>
      </c:scatterChart>
      <c:valAx>
        <c:axId val="-22981395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09056"/>
        <c:crosses val="autoZero"/>
        <c:crossBetween val="midCat"/>
      </c:valAx>
      <c:valAx>
        <c:axId val="-22980905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817216"/>
        <c:axId val="-229803072"/>
      </c:scatterChart>
      <c:valAx>
        <c:axId val="-22981721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03072"/>
        <c:crosses val="autoZero"/>
        <c:crossBetween val="midCat"/>
      </c:valAx>
      <c:valAx>
        <c:axId val="-22980307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815584"/>
        <c:axId val="-229814496"/>
      </c:scatterChart>
      <c:valAx>
        <c:axId val="-229815584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14496"/>
        <c:crosses val="autoZero"/>
        <c:crossBetween val="midCat"/>
      </c:valAx>
      <c:valAx>
        <c:axId val="-229814496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298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37.186069959183662</c:v>
                </c:pt>
                <c:pt idx="4">
                  <c:v>24.355517121775517</c:v>
                </c:pt>
                <c:pt idx="5">
                  <c:v>39.156004204081619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183.2115121224478</c:v>
                </c:pt>
                <c:pt idx="4">
                  <c:v>138.65597546530731</c:v>
                </c:pt>
                <c:pt idx="5">
                  <c:v>7.2727680816338607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173.23541134693838</c:v>
                </c:pt>
                <c:pt idx="3">
                  <c:v>115.84973551020366</c:v>
                </c:pt>
                <c:pt idx="4">
                  <c:v>42.796422130611809</c:v>
                </c:pt>
                <c:pt idx="5">
                  <c:v>105.24139840816285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173.23541134693838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330304"/>
        <c:axId val="-84761952"/>
      </c:scatterChart>
      <c:valAx>
        <c:axId val="-231330304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61952"/>
        <c:crosses val="autoZero"/>
        <c:crossBetween val="midCat"/>
      </c:valAx>
      <c:valAx>
        <c:axId val="-847619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2313303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61408"/>
        <c:axId val="-84755968"/>
      </c:scatterChart>
      <c:valAx>
        <c:axId val="-8476140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55968"/>
        <c:crosses val="autoZero"/>
        <c:crossBetween val="midCat"/>
      </c:valAx>
      <c:valAx>
        <c:axId val="-84755968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61408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1.4379256874499888</c:v>
                </c:pt>
                <c:pt idx="1">
                  <c:v>1.8904397705199898</c:v>
                </c:pt>
                <c:pt idx="2">
                  <c:v>2.1545246432799927</c:v>
                </c:pt>
                <c:pt idx="3">
                  <c:v>2.7089384818500095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1.4379256874499888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1.8904397705199898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2.1545246432799927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2.7089384818500095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4880"/>
        <c:axId val="-84760864"/>
      </c:scatterChart>
      <c:valAx>
        <c:axId val="-8475488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60864"/>
        <c:crosses val="autoZero"/>
        <c:crossBetween val="midCat"/>
      </c:valAx>
      <c:valAx>
        <c:axId val="-84760864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5488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2.3394612909499926</c:v>
                </c:pt>
                <c:pt idx="1">
                  <c:v>1.6025620354100241</c:v>
                </c:pt>
                <c:pt idx="2">
                  <c:v>4.3849408243599983</c:v>
                </c:pt>
                <c:pt idx="3">
                  <c:v>3.3181921509000007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2.3394612909499926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1.6025620354100241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4.3849408243599983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3.3181921509000007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9232"/>
        <c:axId val="-84758688"/>
      </c:scatterChart>
      <c:valAx>
        <c:axId val="-847592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58688"/>
        <c:crosses val="autoZero"/>
        <c:crossBetween val="midCat"/>
      </c:valAx>
      <c:valAx>
        <c:axId val="-8475868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8475923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352424</xdr:colOff>
      <xdr:row>11</xdr:row>
      <xdr:rowOff>119061</xdr:rowOff>
    </xdr:from>
    <xdr:to>
      <xdr:col>31</xdr:col>
      <xdr:colOff>555624</xdr:colOff>
      <xdr:row>26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25</xdr:row>
      <xdr:rowOff>19050</xdr:rowOff>
    </xdr:from>
    <xdr:to>
      <xdr:col>12</xdr:col>
      <xdr:colOff>485538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136525</xdr:colOff>
      <xdr:row>11</xdr:row>
      <xdr:rowOff>174625</xdr:rowOff>
    </xdr:from>
    <xdr:to>
      <xdr:col>23</xdr:col>
      <xdr:colOff>976219</xdr:colOff>
      <xdr:row>26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L31" sqref="L31:R35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8" t="s">
        <v>0</v>
      </c>
      <c r="C1" s="18"/>
      <c r="D1" s="18"/>
      <c r="E1" s="18" t="s">
        <v>1</v>
      </c>
      <c r="F1" s="18"/>
      <c r="G1" s="18"/>
      <c r="H1" s="18" t="s">
        <v>2</v>
      </c>
      <c r="I1" s="18"/>
      <c r="J1" s="18"/>
    </row>
    <row r="2" spans="1:10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10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10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10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</row>
    <row r="7" spans="1:10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</row>
    <row r="8" spans="1:10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</row>
    <row r="9" spans="1:10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</row>
    <row r="10" spans="1:10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</row>
    <row r="11" spans="1:10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</row>
    <row r="12" spans="1:10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</row>
    <row r="13" spans="1:10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10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10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10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21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21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21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21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21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21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21">
      <c r="B23" s="6"/>
      <c r="C23" s="6"/>
      <c r="D23" s="6"/>
      <c r="E23" s="6"/>
      <c r="F23" s="6"/>
      <c r="G23" s="6"/>
      <c r="H23" s="6"/>
      <c r="I23" s="6"/>
      <c r="J23" s="6"/>
    </row>
    <row r="24" spans="1:21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21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21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  <c r="U26" s="3"/>
    </row>
    <row r="27" spans="1:21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21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21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21">
      <c r="M31" s="13" t="s">
        <v>4</v>
      </c>
      <c r="N31" s="13" t="s">
        <v>54</v>
      </c>
      <c r="O31" s="13" t="s">
        <v>5</v>
      </c>
      <c r="P31" s="13" t="s">
        <v>55</v>
      </c>
      <c r="Q31" s="13" t="s">
        <v>57</v>
      </c>
      <c r="R31" s="13" t="s">
        <v>58</v>
      </c>
    </row>
    <row r="32" spans="1:21">
      <c r="E32" s="6"/>
      <c r="L32" s="14" t="s">
        <v>51</v>
      </c>
      <c r="M32" s="12">
        <f>M27</f>
        <v>4.25</v>
      </c>
      <c r="N32" s="12">
        <f t="shared" ref="N32:P32" si="3">N27</f>
        <v>2.5037866060071998</v>
      </c>
      <c r="O32" s="12">
        <f t="shared" si="3"/>
        <v>1.4749999999999999</v>
      </c>
      <c r="P32" s="12">
        <f t="shared" si="3"/>
        <v>1.2268380410418354</v>
      </c>
      <c r="Q32" s="12">
        <f t="shared" ref="Q32:R34" si="4">Q27*0.01745329251</f>
        <v>2.7314402778150001E-2</v>
      </c>
      <c r="R32" s="12">
        <f t="shared" si="4"/>
        <v>1.8386222813483479E-2</v>
      </c>
    </row>
    <row r="33" spans="12:18">
      <c r="L33" s="14" t="s">
        <v>52</v>
      </c>
      <c r="M33" s="12">
        <f t="shared" ref="M33:P33" si="5">M28</f>
        <v>3.9249999999999994</v>
      </c>
      <c r="N33" s="12">
        <f t="shared" si="5"/>
        <v>2.6183311277867145</v>
      </c>
      <c r="O33" s="12">
        <f t="shared" si="5"/>
        <v>2.5649999999999999</v>
      </c>
      <c r="P33" s="12">
        <f t="shared" si="5"/>
        <v>1.6560177344588152</v>
      </c>
      <c r="Q33" s="12">
        <f t="shared" si="4"/>
        <v>2.9583330804449998E-2</v>
      </c>
      <c r="R33" s="12">
        <f t="shared" si="4"/>
        <v>2.1787936644049877E-2</v>
      </c>
    </row>
    <row r="34" spans="12:18">
      <c r="L34" s="14" t="s">
        <v>53</v>
      </c>
      <c r="M34" s="12">
        <f t="shared" ref="M34:P34" si="6">M29</f>
        <v>5.82</v>
      </c>
      <c r="N34" s="12">
        <f t="shared" si="6"/>
        <v>3.4266141029486121</v>
      </c>
      <c r="O34" s="12">
        <f t="shared" si="6"/>
        <v>1.52</v>
      </c>
      <c r="P34" s="12">
        <f t="shared" si="6"/>
        <v>1.10672584918902</v>
      </c>
      <c r="Q34" s="12">
        <f t="shared" si="4"/>
        <v>2.5481807064599998E-2</v>
      </c>
      <c r="R34" s="12">
        <f t="shared" si="4"/>
        <v>1.9870790260500214E-2</v>
      </c>
    </row>
    <row r="35" spans="12:18">
      <c r="L35" s="20" t="s">
        <v>7</v>
      </c>
      <c r="M35" s="12">
        <f>AVERAGE(M32:M34)</f>
        <v>4.665</v>
      </c>
      <c r="N35" s="12">
        <f t="shared" ref="N35:R35" si="7">AVERAGE(N32:N34)</f>
        <v>2.8495772789141753</v>
      </c>
      <c r="O35" s="12">
        <f t="shared" si="7"/>
        <v>1.8533333333333335</v>
      </c>
      <c r="P35" s="12">
        <f t="shared" si="7"/>
        <v>1.3298605415632234</v>
      </c>
      <c r="Q35" s="12">
        <f t="shared" si="7"/>
        <v>2.74598468824E-2</v>
      </c>
      <c r="R35" s="12">
        <f t="shared" si="7"/>
        <v>2.0014983239344527E-2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4" workbookViewId="0">
      <selection activeCell="L35" sqref="L35:R39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8" t="s">
        <v>0</v>
      </c>
      <c r="C1" s="18"/>
      <c r="D1" s="18"/>
      <c r="E1" s="18" t="s">
        <v>1</v>
      </c>
      <c r="F1" s="18"/>
      <c r="G1" s="18"/>
      <c r="H1" s="18" t="s">
        <v>2</v>
      </c>
      <c r="I1" s="18"/>
      <c r="J1" s="18"/>
    </row>
    <row r="2" spans="1:10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10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10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10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10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10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10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10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</row>
    <row r="11" spans="1:10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</row>
    <row r="12" spans="1:10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</row>
    <row r="13" spans="1:10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</row>
    <row r="14" spans="1:10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</row>
    <row r="15" spans="1:10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</row>
    <row r="16" spans="1:10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2:18"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5" spans="12:18">
      <c r="M35" s="13" t="s">
        <v>4</v>
      </c>
      <c r="N35" s="13" t="s">
        <v>54</v>
      </c>
      <c r="O35" s="13" t="s">
        <v>5</v>
      </c>
      <c r="P35" s="13" t="s">
        <v>55</v>
      </c>
      <c r="Q35" s="13" t="s">
        <v>57</v>
      </c>
      <c r="R35" s="13" t="s">
        <v>58</v>
      </c>
    </row>
    <row r="36" spans="12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2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2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  <row r="39" spans="12:18">
      <c r="L39" s="20" t="s">
        <v>7</v>
      </c>
      <c r="M39" s="12">
        <f>AVERAGE(M36:M38)</f>
        <v>5.6000000000000005</v>
      </c>
      <c r="N39" s="12">
        <f t="shared" ref="N39:R39" si="7">AVERAGE(N36:N38)</f>
        <v>3.9715420975522462</v>
      </c>
      <c r="O39" s="12">
        <f t="shared" si="7"/>
        <v>3.2449999999999997</v>
      </c>
      <c r="P39" s="12">
        <f t="shared" si="7"/>
        <v>2.8135759169278312</v>
      </c>
      <c r="Q39" s="12">
        <f t="shared" si="7"/>
        <v>2.6645359898599997E-2</v>
      </c>
      <c r="R39" s="12">
        <f t="shared" si="7"/>
        <v>2.0946195445744335E-2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opLeftCell="A10" zoomScale="110" zoomScaleNormal="110" workbookViewId="0">
      <selection activeCell="K24" sqref="K24"/>
    </sheetView>
  </sheetViews>
  <sheetFormatPr defaultRowHeight="15"/>
  <sheetData>
    <row r="1" spans="2:17">
      <c r="C1" s="13" t="s">
        <v>59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60</v>
      </c>
      <c r="H2" t="s">
        <v>58</v>
      </c>
      <c r="L2" s="13" t="s">
        <v>24</v>
      </c>
      <c r="M2" t="s">
        <v>54</v>
      </c>
      <c r="N2" s="13" t="s">
        <v>19</v>
      </c>
      <c r="O2" t="s">
        <v>55</v>
      </c>
      <c r="P2" s="16" t="s">
        <v>60</v>
      </c>
      <c r="Q2" t="s">
        <v>58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V10" zoomScale="170" zoomScaleNormal="170" workbookViewId="0">
      <selection activeCell="AE3" sqref="AE3:AK10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5.42578125" bestFit="1" customWidth="1"/>
    <col min="24" max="24" width="6.285156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42578125" bestFit="1" customWidth="1"/>
    <col min="29" max="29" width="9" bestFit="1" customWidth="1"/>
    <col min="33" max="33" width="10.42578125" bestFit="1" customWidth="1"/>
    <col min="34" max="34" width="7.28515625" bestFit="1" customWidth="1"/>
    <col min="35" max="35" width="10.42578125" bestFit="1" customWidth="1"/>
    <col min="36" max="36" width="7.140625" bestFit="1" customWidth="1"/>
    <col min="37" max="37" width="10.28515625" bestFit="1" customWidth="1"/>
  </cols>
  <sheetData>
    <row r="1" spans="1:37">
      <c r="A1" t="s">
        <v>10</v>
      </c>
      <c r="B1" t="s">
        <v>11</v>
      </c>
      <c r="C1" t="s">
        <v>12</v>
      </c>
    </row>
    <row r="2" spans="1:37">
      <c r="A2" s="2">
        <v>16.099842308845801</v>
      </c>
      <c r="B2" s="2">
        <v>7.5330532033764399</v>
      </c>
      <c r="C2" s="2">
        <v>5.4400704441410603</v>
      </c>
    </row>
    <row r="3" spans="1:37">
      <c r="X3" t="s">
        <v>24</v>
      </c>
      <c r="Y3" t="s">
        <v>48</v>
      </c>
      <c r="Z3" t="s">
        <v>19</v>
      </c>
      <c r="AA3" t="s">
        <v>49</v>
      </c>
      <c r="AB3" t="s">
        <v>64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</row>
    <row r="4" spans="1:37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</row>
    <row r="5" spans="1:37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61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</row>
    <row r="6" spans="1:37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12">
        <v>173.23541134693838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</row>
    <row r="7" spans="1:37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37.186069959183662</v>
      </c>
      <c r="Y7" s="12">
        <v>14.850241997686163</v>
      </c>
      <c r="Z7" s="12">
        <v>183.2115121224478</v>
      </c>
      <c r="AA7" s="12">
        <v>7.296972233069174</v>
      </c>
      <c r="AB7" s="12">
        <v>115.84973551020366</v>
      </c>
      <c r="AC7" s="12">
        <v>16.265329219752218</v>
      </c>
      <c r="AE7" t="s">
        <v>18</v>
      </c>
      <c r="AF7" s="12">
        <v>37.186069959183662</v>
      </c>
      <c r="AG7" s="12">
        <v>14.850241997686163</v>
      </c>
      <c r="AH7" s="12">
        <v>183.2115121224478</v>
      </c>
      <c r="AI7" s="12">
        <v>7.296972233069174</v>
      </c>
      <c r="AJ7" s="12">
        <v>115.84973551020366</v>
      </c>
      <c r="AK7" s="12">
        <v>16.265329219752218</v>
      </c>
    </row>
    <row r="8" spans="1:37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24.355517121775517</v>
      </c>
      <c r="Y8" s="12">
        <v>17.472085512364</v>
      </c>
      <c r="Z8" s="12">
        <v>138.65597546530731</v>
      </c>
      <c r="AA8" s="12">
        <v>6.772731672518213</v>
      </c>
      <c r="AB8" s="12">
        <v>42.796422130611809</v>
      </c>
      <c r="AC8" s="12">
        <v>16.371628170412606</v>
      </c>
      <c r="AE8" t="s">
        <v>62</v>
      </c>
      <c r="AF8" s="12">
        <v>24.355517121775517</v>
      </c>
      <c r="AG8" s="12">
        <v>17.472085512364</v>
      </c>
      <c r="AH8" s="12">
        <v>138.65597546530731</v>
      </c>
      <c r="AI8" s="12">
        <v>6.772731672518213</v>
      </c>
      <c r="AJ8" s="12">
        <v>42.796422130611809</v>
      </c>
      <c r="AK8" s="12">
        <v>16.371628170412606</v>
      </c>
    </row>
    <row r="9" spans="1:37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63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</row>
    <row r="10" spans="1:37">
      <c r="D10" s="9" t="s">
        <v>23</v>
      </c>
      <c r="M10" s="5"/>
      <c r="N10" s="5"/>
      <c r="O10" s="5"/>
      <c r="P10" s="5"/>
      <c r="AE10" t="s">
        <v>7</v>
      </c>
      <c r="AF10" s="12">
        <f>AVERAGE(AF4:AF9)</f>
        <v>32.980284721724487</v>
      </c>
      <c r="AG10" s="12">
        <f t="shared" ref="AG10:AK10" si="0">AVERAGE(AG4:AG9)</f>
        <v>18.260957317493936</v>
      </c>
      <c r="AH10" s="12">
        <f t="shared" si="0"/>
        <v>126.36954109659943</v>
      </c>
      <c r="AI10" s="12">
        <f t="shared" si="0"/>
        <v>8.0733355559358806</v>
      </c>
      <c r="AJ10" s="12">
        <f t="shared" si="0"/>
        <v>117.6091874897955</v>
      </c>
      <c r="AK10" s="12">
        <f t="shared" si="0"/>
        <v>15.075808627901134</v>
      </c>
    </row>
    <row r="11" spans="1:37">
      <c r="D11" s="19" t="s">
        <v>15</v>
      </c>
      <c r="E11" s="19"/>
      <c r="F11" s="19"/>
      <c r="G11" s="19"/>
      <c r="H11" s="19"/>
      <c r="I11" s="19"/>
      <c r="J11" s="19" t="s">
        <v>17</v>
      </c>
      <c r="K11" s="19"/>
      <c r="L11" s="19"/>
      <c r="M11" s="19"/>
      <c r="N11" s="19"/>
      <c r="O11" s="19"/>
      <c r="P11" s="19" t="s">
        <v>18</v>
      </c>
      <c r="Q11" s="19"/>
      <c r="R11" s="19"/>
      <c r="S11" s="19"/>
      <c r="T11" s="19"/>
      <c r="U11" s="19"/>
    </row>
    <row r="12" spans="1:37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7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37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37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37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1">AVERAGE(E13:E17)</f>
        <v>0.14887388379591954</v>
      </c>
      <c r="F18">
        <f t="shared" si="1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2">AVERAGE(K13:K17)</f>
        <v>0.12838769693877666</v>
      </c>
      <c r="L18">
        <f t="shared" si="2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19" t="s">
        <v>15</v>
      </c>
      <c r="E27" s="19"/>
      <c r="F27" s="19"/>
      <c r="G27" s="19"/>
      <c r="H27" s="19"/>
      <c r="I27" s="19"/>
      <c r="J27" s="19" t="s">
        <v>17</v>
      </c>
      <c r="K27" s="19"/>
      <c r="L27" s="19"/>
      <c r="M27" s="19"/>
      <c r="N27" s="19"/>
      <c r="O27" s="19"/>
      <c r="P27" s="19" t="s">
        <v>18</v>
      </c>
      <c r="Q27" s="19"/>
      <c r="R27" s="19"/>
      <c r="S27" s="19"/>
      <c r="T27" s="19"/>
      <c r="U27" s="19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3">AVERAGE(E29:E33)</f>
        <v>0.15181541017551142</v>
      </c>
      <c r="F34">
        <f t="shared" ref="F34" si="4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5">AVERAGE(K29:K33)</f>
        <v>0.13865597546530731</v>
      </c>
      <c r="L34">
        <f t="shared" ref="L34" si="6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7">AVERAGE(P29:P33)</f>
        <v>3.9156004204081621E-2</v>
      </c>
      <c r="Q34">
        <f t="shared" ref="Q34" si="8">AVERAGE(Q29:Q33)</f>
        <v>7.2727680816338609E-3</v>
      </c>
      <c r="R34">
        <f t="shared" ref="R34" si="9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10">E38*1000</f>
        <v>22.812616890718406</v>
      </c>
      <c r="F43" s="12">
        <f t="shared" si="10"/>
        <v>148.87388379591954</v>
      </c>
      <c r="G43" s="12">
        <f t="shared" si="10"/>
        <v>12.329816685869007</v>
      </c>
      <c r="H43" s="12">
        <f t="shared" si="10"/>
        <v>150.96087085714242</v>
      </c>
      <c r="I43" s="12">
        <f t="shared" si="10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1">M38*1000</f>
        <v>16.059335823724702</v>
      </c>
      <c r="N43" s="12">
        <f t="shared" si="11"/>
        <v>151.81541017551143</v>
      </c>
      <c r="O43" s="12">
        <f t="shared" si="11"/>
        <v>6.8562847757825898</v>
      </c>
      <c r="P43" s="12">
        <f t="shared" si="11"/>
        <v>117.5712866857139</v>
      </c>
      <c r="Q43" s="12">
        <f t="shared" si="11"/>
        <v>12.807851760857263</v>
      </c>
    </row>
    <row r="44" spans="3:21">
      <c r="C44" s="13" t="s">
        <v>17</v>
      </c>
      <c r="D44" s="12">
        <f t="shared" ref="D44:I44" si="12">D39*1000</f>
        <v>23.060372204081638</v>
      </c>
      <c r="E44" s="12">
        <f t="shared" si="12"/>
        <v>14.85094483747665</v>
      </c>
      <c r="F44" s="12">
        <f t="shared" si="12"/>
        <v>128.38769693877666</v>
      </c>
      <c r="G44" s="12">
        <f t="shared" si="12"/>
        <v>11.482378513474547</v>
      </c>
      <c r="H44" s="12">
        <f t="shared" si="12"/>
        <v>173.23541134693838</v>
      </c>
      <c r="I44" s="12">
        <f t="shared" si="12"/>
        <v>23.235821145735382</v>
      </c>
      <c r="J44" s="4"/>
      <c r="K44" s="13" t="s">
        <v>17</v>
      </c>
      <c r="L44" s="12">
        <f t="shared" ref="L44:Q44" si="13">L39*1000</f>
        <v>24.355517121775517</v>
      </c>
      <c r="M44" s="12">
        <f t="shared" si="13"/>
        <v>17.472085512364</v>
      </c>
      <c r="N44" s="12">
        <f t="shared" si="13"/>
        <v>138.65597546530731</v>
      </c>
      <c r="O44" s="12">
        <f t="shared" si="13"/>
        <v>6.772731672518213</v>
      </c>
      <c r="P44" s="12">
        <f t="shared" si="13"/>
        <v>42.796422130611809</v>
      </c>
      <c r="Q44" s="12">
        <f t="shared" si="13"/>
        <v>16.371628170412606</v>
      </c>
    </row>
    <row r="45" spans="3:21">
      <c r="C45" s="13" t="s">
        <v>18</v>
      </c>
      <c r="D45" s="12">
        <f t="shared" ref="D45:I45" si="14">D40*1000</f>
        <v>37.186069959183662</v>
      </c>
      <c r="E45" s="12">
        <f t="shared" si="14"/>
        <v>14.850241997686163</v>
      </c>
      <c r="F45" s="12">
        <f t="shared" si="14"/>
        <v>183.2115121224478</v>
      </c>
      <c r="G45" s="12">
        <f t="shared" si="14"/>
        <v>7.296972233069174</v>
      </c>
      <c r="H45" s="12">
        <f t="shared" si="14"/>
        <v>115.84973551020366</v>
      </c>
      <c r="I45" s="12">
        <f t="shared" si="14"/>
        <v>16.265329219752218</v>
      </c>
      <c r="J45" s="4"/>
      <c r="K45" s="13" t="s">
        <v>18</v>
      </c>
      <c r="L45" s="12">
        <f t="shared" ref="L45:Q45" si="15">L40*1000</f>
        <v>39.156004204081619</v>
      </c>
      <c r="M45" s="12">
        <f t="shared" si="15"/>
        <v>23.520518842993702</v>
      </c>
      <c r="N45" s="12">
        <f t="shared" si="15"/>
        <v>7.2727680816338607</v>
      </c>
      <c r="O45" s="12">
        <f t="shared" si="15"/>
        <v>3.7018294549017585</v>
      </c>
      <c r="P45" s="12">
        <f t="shared" si="15"/>
        <v>105.24139840816285</v>
      </c>
      <c r="Q45" s="12">
        <f t="shared" si="15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0" workbookViewId="0">
      <selection activeCell="J249" sqref="J249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E1" zoomScale="110" zoomScaleNormal="110" workbookViewId="0">
      <selection activeCell="W4" sqref="W4:AC8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5.42578125" bestFit="1" customWidth="1"/>
    <col min="24" max="24" width="7.28515625" bestFit="1" customWidth="1"/>
    <col min="25" max="25" width="10.42578125" bestFit="1" customWidth="1"/>
    <col min="26" max="26" width="7.28515625" bestFit="1" customWidth="1"/>
    <col min="27" max="27" width="10.42578125" bestFit="1" customWidth="1"/>
    <col min="28" max="28" width="7.140625" bestFit="1" customWidth="1"/>
    <col min="29" max="29" width="10.28515625" bestFit="1" customWidth="1"/>
  </cols>
  <sheetData>
    <row r="1" spans="1:29">
      <c r="A1" s="1" t="s">
        <v>10</v>
      </c>
      <c r="B1" s="1" t="s">
        <v>11</v>
      </c>
      <c r="C1" s="1" t="s">
        <v>12</v>
      </c>
    </row>
    <row r="2" spans="1:29">
      <c r="A2" s="2">
        <v>19.995878498652999</v>
      </c>
      <c r="B2" s="2">
        <v>15.228777232838899</v>
      </c>
      <c r="C2" s="2">
        <v>6.57517699388079</v>
      </c>
    </row>
    <row r="4" spans="1:29">
      <c r="W4" s="8"/>
      <c r="X4" s="8" t="s">
        <v>38</v>
      </c>
      <c r="Y4" s="8" t="s">
        <v>48</v>
      </c>
      <c r="Z4" s="8" t="s">
        <v>39</v>
      </c>
      <c r="AA4" s="8" t="s">
        <v>49</v>
      </c>
      <c r="AB4" s="8" t="s">
        <v>40</v>
      </c>
      <c r="AC4" s="8" t="s">
        <v>50</v>
      </c>
    </row>
    <row r="5" spans="1:29">
      <c r="E5" t="s">
        <v>13</v>
      </c>
      <c r="F5" t="s">
        <v>14</v>
      </c>
      <c r="G5" s="3" t="s">
        <v>6</v>
      </c>
      <c r="W5" s="8" t="s">
        <v>15</v>
      </c>
      <c r="X5" s="15">
        <v>14.321220326530609</v>
      </c>
      <c r="Y5" s="15">
        <v>9.7528125996814889</v>
      </c>
      <c r="Z5" s="15">
        <v>4.0354551428582948</v>
      </c>
      <c r="AA5" s="15">
        <v>1.6514173157597045</v>
      </c>
      <c r="AB5" s="15">
        <v>84.768485061224908</v>
      </c>
      <c r="AC5" s="15">
        <v>2.4998927479912481</v>
      </c>
    </row>
    <row r="6" spans="1:29">
      <c r="D6" t="s">
        <v>15</v>
      </c>
      <c r="E6">
        <v>1</v>
      </c>
      <c r="F6">
        <v>0</v>
      </c>
      <c r="G6">
        <v>0</v>
      </c>
      <c r="H6" t="s">
        <v>16</v>
      </c>
      <c r="W6" s="8" t="s">
        <v>17</v>
      </c>
      <c r="X6" s="15">
        <v>163.85187742857153</v>
      </c>
      <c r="Y6" s="15">
        <v>57.584815382371353</v>
      </c>
      <c r="Z6" s="15">
        <v>36.317941673470571</v>
      </c>
      <c r="AA6" s="15">
        <v>9.6522160335718805</v>
      </c>
      <c r="AB6" s="15">
        <v>25.307936734694252</v>
      </c>
      <c r="AC6" s="15">
        <v>12.457090225613635</v>
      </c>
    </row>
    <row r="7" spans="1:29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W7" s="8" t="s">
        <v>18</v>
      </c>
      <c r="X7" s="15">
        <v>84.326396204081604</v>
      </c>
      <c r="Y7" s="15">
        <v>44.373595731223702</v>
      </c>
      <c r="Z7" s="15">
        <v>50.308531224488604</v>
      </c>
      <c r="AA7" s="15">
        <v>5.4778867845783301</v>
      </c>
      <c r="AB7" s="15">
        <v>55.235647632653496</v>
      </c>
      <c r="AC7" s="15">
        <v>8.5709948617078737</v>
      </c>
    </row>
    <row r="8" spans="1:29">
      <c r="D8" t="s">
        <v>18</v>
      </c>
      <c r="E8">
        <f>1.2</f>
        <v>1.2</v>
      </c>
      <c r="F8">
        <v>-0.152</v>
      </c>
      <c r="G8">
        <v>6.6</v>
      </c>
      <c r="H8" t="s">
        <v>16</v>
      </c>
      <c r="W8" s="17" t="s">
        <v>7</v>
      </c>
      <c r="X8" s="15">
        <f>AVERAGE(X5:X7)</f>
        <v>87.499831319727903</v>
      </c>
      <c r="Y8" s="15">
        <f t="shared" ref="Y8:AC8" si="0">AVERAGE(Y5:Y7)</f>
        <v>37.23707457109218</v>
      </c>
      <c r="Z8" s="15">
        <f t="shared" si="0"/>
        <v>30.220642680272491</v>
      </c>
      <c r="AA8" s="15">
        <f t="shared" si="0"/>
        <v>5.5938400446366385</v>
      </c>
      <c r="AB8" s="15">
        <f t="shared" si="0"/>
        <v>55.104023142857557</v>
      </c>
      <c r="AC8" s="15">
        <f t="shared" si="0"/>
        <v>7.8426592784375861</v>
      </c>
    </row>
    <row r="10" spans="1:29">
      <c r="D10" s="9" t="s">
        <v>23</v>
      </c>
    </row>
    <row r="11" spans="1:29">
      <c r="D11" s="19" t="s">
        <v>15</v>
      </c>
      <c r="E11" s="19"/>
      <c r="F11" s="19"/>
      <c r="G11" s="19"/>
      <c r="H11" s="19"/>
      <c r="I11" s="19"/>
      <c r="J11" s="19" t="s">
        <v>17</v>
      </c>
      <c r="K11" s="19"/>
      <c r="L11" s="19"/>
      <c r="M11" s="19"/>
      <c r="N11" s="19"/>
      <c r="O11" s="19"/>
      <c r="P11" s="19" t="s">
        <v>18</v>
      </c>
      <c r="Q11" s="19"/>
      <c r="R11" s="19"/>
      <c r="S11" s="19"/>
      <c r="T11" s="19"/>
      <c r="U11" s="19"/>
    </row>
    <row r="12" spans="1:29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29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29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29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29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1">AVERAGE(K13:K17)</f>
        <v>3.631794167347057E-2</v>
      </c>
      <c r="L18">
        <f t="shared" si="1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64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2">E21*1000</f>
        <v>9.7528125996814889</v>
      </c>
      <c r="F26" s="12">
        <f t="shared" si="2"/>
        <v>4.0354551428582948</v>
      </c>
      <c r="G26" s="12">
        <f t="shared" si="2"/>
        <v>1.6514173157597045</v>
      </c>
      <c r="H26" s="12">
        <f t="shared" si="2"/>
        <v>84.768485061224908</v>
      </c>
      <c r="I26" s="12">
        <f t="shared" si="2"/>
        <v>2.4998927479912481</v>
      </c>
    </row>
    <row r="27" spans="3:21">
      <c r="C27" s="13">
        <v>2</v>
      </c>
      <c r="D27" s="12">
        <f t="shared" ref="D27:I27" si="3">D22*1000</f>
        <v>163.85187742857153</v>
      </c>
      <c r="E27" s="12">
        <f t="shared" si="3"/>
        <v>57.584815382371353</v>
      </c>
      <c r="F27" s="12">
        <f t="shared" si="3"/>
        <v>36.317941673470571</v>
      </c>
      <c r="G27" s="12">
        <f t="shared" si="3"/>
        <v>9.6522160335718805</v>
      </c>
      <c r="H27" s="12">
        <f t="shared" si="3"/>
        <v>25.307936734694252</v>
      </c>
      <c r="I27" s="12">
        <f t="shared" si="3"/>
        <v>12.457090225613635</v>
      </c>
    </row>
    <row r="28" spans="3:21">
      <c r="C28" s="13">
        <v>3</v>
      </c>
      <c r="D28" s="12">
        <f t="shared" ref="D28:I28" si="4">D23*1000</f>
        <v>84.326396204081604</v>
      </c>
      <c r="E28" s="12">
        <f t="shared" si="4"/>
        <v>44.373595731223702</v>
      </c>
      <c r="F28" s="12">
        <f t="shared" si="4"/>
        <v>50.308531224488604</v>
      </c>
      <c r="G28" s="12">
        <f t="shared" si="4"/>
        <v>5.4778867845783301</v>
      </c>
      <c r="H28" s="12">
        <f t="shared" si="4"/>
        <v>55.235647632653496</v>
      </c>
      <c r="I28" s="12">
        <f t="shared" si="4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topLeftCell="A139"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abSelected="1" topLeftCell="Q22" zoomScale="150" zoomScaleNormal="150" workbookViewId="0">
      <selection activeCell="X32" sqref="X32:AD37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64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64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1.4379256874499888</v>
      </c>
      <c r="R3" s="15">
        <v>1.2452117860740748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2.3394612909499926</v>
      </c>
      <c r="Z3" s="15">
        <v>1.2905525335294337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1.4379256874499888</v>
      </c>
      <c r="G4">
        <v>1.2452117860740748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2.3394612909499926</v>
      </c>
      <c r="N4">
        <v>1.2905525335294337</v>
      </c>
      <c r="P4" s="8" t="s">
        <v>34</v>
      </c>
      <c r="Q4" s="15">
        <v>1.8904397705199898</v>
      </c>
      <c r="R4" s="15">
        <v>1.5553417988587652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1.6025620354100241</v>
      </c>
      <c r="Z4" s="15">
        <v>2.2193070676137543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2.1545246432799927</v>
      </c>
      <c r="R5" s="15">
        <v>1.8262796506149472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4.3849408243599983</v>
      </c>
      <c r="Z5" s="15">
        <v>2.4603622093955124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2.7089384818500095</v>
      </c>
      <c r="R6" s="15">
        <v>2.7089384818500095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3.3181921509000007</v>
      </c>
      <c r="Z6" s="15">
        <v>1.9487186388892102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1.8904397705199898</v>
      </c>
      <c r="G7">
        <v>1.5553417988587652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1.6025620354100241</v>
      </c>
      <c r="N7">
        <v>2.2193070676137543</v>
      </c>
      <c r="P7" s="8" t="s">
        <v>7</v>
      </c>
      <c r="Q7" s="15">
        <v>2.047957145774995</v>
      </c>
      <c r="R7" s="15">
        <v>1.5251230469105566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2.911289075405004</v>
      </c>
      <c r="Z7" s="15">
        <v>2.0541105197655893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2.1545246432799927</v>
      </c>
      <c r="G10">
        <v>1.8262796506149472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4.3849408243599983</v>
      </c>
      <c r="N10">
        <v>2.4603622093955124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2.7089384818500095</v>
      </c>
      <c r="G13">
        <v>0.95925739135161003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3.3181921509000007</v>
      </c>
      <c r="N13">
        <v>1.9487186388892102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2.047957145774995</v>
      </c>
      <c r="G15">
        <v>1.5251230469105566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2.911289075405004</v>
      </c>
      <c r="N15">
        <v>2.0541105197655893</v>
      </c>
    </row>
    <row r="16" spans="2:31">
      <c r="C16" t="s">
        <v>25</v>
      </c>
    </row>
    <row r="18" spans="2:30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30">
      <c r="B19" s="8" t="s">
        <v>35</v>
      </c>
      <c r="C19">
        <f>F4</f>
        <v>1.4379256874499888</v>
      </c>
      <c r="D19">
        <f>G4</f>
        <v>1.2452117860740748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30">
      <c r="B20" s="8" t="s">
        <v>34</v>
      </c>
      <c r="C20">
        <f>F7</f>
        <v>1.8904397705199898</v>
      </c>
      <c r="D20">
        <f>G7</f>
        <v>1.5553417988587652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30">
      <c r="B21" s="8" t="s">
        <v>36</v>
      </c>
      <c r="C21">
        <f>F10</f>
        <v>2.1545246432799927</v>
      </c>
      <c r="D21">
        <f>G10</f>
        <v>1.8262796506149472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30">
      <c r="B22" s="8" t="s">
        <v>37</v>
      </c>
      <c r="C22">
        <v>2.7089384818500095</v>
      </c>
      <c r="D22">
        <v>2.7089384818500095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30">
      <c r="B23" s="14" t="s">
        <v>7</v>
      </c>
      <c r="C23">
        <f>F15</f>
        <v>2.047957145774995</v>
      </c>
      <c r="D23">
        <f>G15</f>
        <v>1.5251230469105566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30">
      <c r="B24" s="9"/>
    </row>
    <row r="25" spans="2:30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30">
      <c r="B26" s="14" t="s">
        <v>44</v>
      </c>
      <c r="C26">
        <f>M4</f>
        <v>2.3394612909499926</v>
      </c>
      <c r="D26">
        <f>N4</f>
        <v>1.2905525335294337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30">
      <c r="B27" s="14" t="s">
        <v>45</v>
      </c>
      <c r="C27">
        <f>M7</f>
        <v>1.6025620354100241</v>
      </c>
      <c r="D27">
        <f>N7</f>
        <v>2.2193070676137543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30">
      <c r="B28" s="14" t="s">
        <v>46</v>
      </c>
      <c r="C28">
        <f>M10</f>
        <v>4.3849408243599983</v>
      </c>
      <c r="D28">
        <f>N10</f>
        <v>2.4603622093955124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30">
      <c r="B29" s="14" t="s">
        <v>47</v>
      </c>
      <c r="C29">
        <f>M13</f>
        <v>3.3181921509000007</v>
      </c>
      <c r="D29">
        <f>N13</f>
        <v>1.9487186388892102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30">
      <c r="B30" s="14" t="s">
        <v>7</v>
      </c>
      <c r="C30">
        <f>M15</f>
        <v>2.911289075405004</v>
      </c>
      <c r="D30">
        <f>N15</f>
        <v>2.0541105197655893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  <row r="32" spans="2:30">
      <c r="Q32" s="17" t="s">
        <v>38</v>
      </c>
      <c r="R32" s="14" t="s">
        <v>48</v>
      </c>
      <c r="S32" s="17" t="s">
        <v>39</v>
      </c>
      <c r="T32" s="14" t="s">
        <v>49</v>
      </c>
      <c r="U32" s="17" t="s">
        <v>40</v>
      </c>
      <c r="V32" s="14" t="s">
        <v>50</v>
      </c>
      <c r="X32" s="17"/>
      <c r="Y32" s="17" t="s">
        <v>38</v>
      </c>
      <c r="Z32" s="14" t="s">
        <v>48</v>
      </c>
      <c r="AA32" s="17" t="s">
        <v>39</v>
      </c>
      <c r="AB32" s="14" t="s">
        <v>49</v>
      </c>
      <c r="AC32" s="17" t="s">
        <v>40</v>
      </c>
      <c r="AD32" s="14" t="s">
        <v>50</v>
      </c>
    </row>
    <row r="33" spans="16:31">
      <c r="P33" s="17" t="s">
        <v>35</v>
      </c>
      <c r="Q33" s="15">
        <v>1.4379256874499888</v>
      </c>
      <c r="R33" s="15">
        <v>1.2452117860740748</v>
      </c>
      <c r="S33" s="15">
        <v>0.7004587177831999</v>
      </c>
      <c r="T33" s="15">
        <v>0.42779289942026016</v>
      </c>
      <c r="U33" s="15">
        <v>0.8226217746508</v>
      </c>
      <c r="V33" s="15">
        <v>0.55528034791219627</v>
      </c>
      <c r="X33" s="17" t="s">
        <v>44</v>
      </c>
      <c r="Y33" s="15">
        <v>2.3394612909499926</v>
      </c>
      <c r="Z33" s="15">
        <v>1.2905525335294337</v>
      </c>
      <c r="AA33" s="15">
        <v>1.4623187491849496</v>
      </c>
      <c r="AB33" s="15">
        <v>0.20569798692045349</v>
      </c>
      <c r="AC33" s="15">
        <v>1.1723496824234998</v>
      </c>
      <c r="AD33" s="15">
        <v>0.71061691307878794</v>
      </c>
      <c r="AE33" s="15"/>
    </row>
    <row r="34" spans="16:31">
      <c r="P34" s="17" t="s">
        <v>34</v>
      </c>
      <c r="Q34" s="15">
        <v>1.8904397705199898</v>
      </c>
      <c r="R34" s="15">
        <v>1.5553417988587652</v>
      </c>
      <c r="S34" s="15">
        <v>0.6610034153655</v>
      </c>
      <c r="T34" s="15">
        <v>0.38951274739045838</v>
      </c>
      <c r="U34" s="15">
        <v>1.8863402021275</v>
      </c>
      <c r="V34" s="15">
        <v>0.4624551752617776</v>
      </c>
      <c r="X34" s="17" t="s">
        <v>45</v>
      </c>
      <c r="Y34" s="15">
        <v>1.6025620354100241</v>
      </c>
      <c r="Z34" s="15">
        <v>2.2193070676137543</v>
      </c>
      <c r="AA34" s="15">
        <v>1.2712261936695</v>
      </c>
      <c r="AB34" s="15">
        <v>0.21773132733639453</v>
      </c>
      <c r="AC34" s="15">
        <v>1.4809864287569001</v>
      </c>
      <c r="AD34" s="15">
        <v>0.9130975157014134</v>
      </c>
      <c r="AE34" s="15"/>
    </row>
    <row r="35" spans="16:31">
      <c r="P35" s="17" t="s">
        <v>36</v>
      </c>
      <c r="Q35" s="15">
        <v>2.1545246432799927</v>
      </c>
      <c r="R35" s="15">
        <v>1.8262796506149472</v>
      </c>
      <c r="S35" s="15">
        <v>0.53135775189925016</v>
      </c>
      <c r="T35" s="15">
        <v>0.3041001456456614</v>
      </c>
      <c r="U35" s="15">
        <v>4.0568488973765007</v>
      </c>
      <c r="V35" s="15">
        <v>0.69631842561330615</v>
      </c>
      <c r="X35" s="17" t="s">
        <v>46</v>
      </c>
      <c r="Y35" s="15">
        <v>4.3849408243599983</v>
      </c>
      <c r="Z35" s="15">
        <v>2.4603622093955124</v>
      </c>
      <c r="AA35" s="15">
        <v>0.77643865897499953</v>
      </c>
      <c r="AB35" s="15">
        <v>0.34194728385708173</v>
      </c>
      <c r="AC35" s="15">
        <v>3.8070138477485003</v>
      </c>
      <c r="AD35" s="15">
        <v>0.32312334800954079</v>
      </c>
      <c r="AE35" s="15"/>
    </row>
    <row r="36" spans="16:31">
      <c r="P36" s="17" t="s">
        <v>37</v>
      </c>
      <c r="Q36" s="15">
        <v>2.7089384818500095</v>
      </c>
      <c r="R36" s="15">
        <v>2.7089384818500095</v>
      </c>
      <c r="S36" s="15">
        <v>0.30866924089999948</v>
      </c>
      <c r="T36" s="15">
        <v>0.21153583906201062</v>
      </c>
      <c r="U36" s="15">
        <v>10.254127724689999</v>
      </c>
      <c r="V36" s="15">
        <v>1.3841407208010446</v>
      </c>
      <c r="X36" s="17" t="s">
        <v>47</v>
      </c>
      <c r="Y36" s="15">
        <v>3.3181921509000007</v>
      </c>
      <c r="Z36" s="15">
        <v>1.9487186388892102</v>
      </c>
      <c r="AA36" s="15">
        <v>0.79282525708999929</v>
      </c>
      <c r="AB36" s="15">
        <v>0.59831355441738954</v>
      </c>
      <c r="AC36" s="15">
        <v>8.2129777165049997</v>
      </c>
      <c r="AD36" s="15">
        <v>0.40020607912455636</v>
      </c>
      <c r="AE36" s="15"/>
    </row>
    <row r="37" spans="16:31">
      <c r="P37" s="17" t="s">
        <v>7</v>
      </c>
      <c r="Q37" s="15">
        <v>2.047957145774995</v>
      </c>
      <c r="R37" s="15">
        <f>AVERAGE(R33:R36)</f>
        <v>1.8339429293494491</v>
      </c>
      <c r="S37" s="15">
        <f t="shared" ref="S37:V37" si="0">AVERAGE(S33:S36)</f>
        <v>0.55037228148698747</v>
      </c>
      <c r="T37" s="15">
        <f t="shared" si="0"/>
        <v>0.3332354078795976</v>
      </c>
      <c r="U37" s="15">
        <f t="shared" si="0"/>
        <v>4.2549846497111998</v>
      </c>
      <c r="V37" s="15">
        <f t="shared" si="0"/>
        <v>0.77454866739708117</v>
      </c>
      <c r="X37" s="17" t="s">
        <v>7</v>
      </c>
      <c r="Y37" s="15">
        <f>AVERAGE(Y33:Y36)</f>
        <v>2.911289075405004</v>
      </c>
      <c r="Z37" s="15">
        <f t="shared" ref="Z37:AD37" si="1">AVERAGE(Z33:Z36)</f>
        <v>1.9797351123569777</v>
      </c>
      <c r="AA37" s="15">
        <f t="shared" si="1"/>
        <v>1.0757022147298623</v>
      </c>
      <c r="AB37" s="15">
        <f t="shared" si="1"/>
        <v>0.3409225381328298</v>
      </c>
      <c r="AC37" s="15">
        <f t="shared" si="1"/>
        <v>3.6683319188584749</v>
      </c>
      <c r="AD37" s="15">
        <f t="shared" si="1"/>
        <v>0.58676096397857458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Fetch_Nav</vt:lpstr>
      <vt:lpstr>Husky_Nav</vt:lpstr>
      <vt:lpstr>Sheet3</vt:lpstr>
      <vt:lpstr>Fetch_AR</vt:lpstr>
      <vt:lpstr>Sheet2</vt:lpstr>
      <vt:lpstr>Husky_AR</vt:lpstr>
      <vt:lpstr>Sheet1</vt:lpstr>
      <vt:lpstr>Feature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2016-11-07T20:09:57Z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