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14130" windowHeight="8145" activeTab="2"/>
  </bookViews>
  <sheets>
    <sheet name="Fetch_Nav" sheetId="1" r:id="rId1"/>
    <sheet name="Husky_Nav" sheetId="2" r:id="rId2"/>
    <sheet name="Sheet3" sheetId="8" r:id="rId3"/>
    <sheet name="Fetch_AR" sheetId="3" r:id="rId4"/>
    <sheet name="Sheet2" sheetId="7" r:id="rId5"/>
    <sheet name="Husky_AR" sheetId="4" r:id="rId6"/>
    <sheet name="Sheet1" sheetId="6" r:id="rId7"/>
    <sheet name="Feature Detection" sheetId="5" r:id="rId8"/>
  </sheets>
  <calcPr calcId="152511"/>
</workbook>
</file>

<file path=xl/calcChain.xml><?xml version="1.0" encoding="utf-8"?>
<calcChain xmlns="http://schemas.openxmlformats.org/spreadsheetml/2006/main">
  <c r="Q34" i="1" l="1"/>
  <c r="Q33" i="1"/>
  <c r="Q32" i="1"/>
  <c r="R34" i="1"/>
  <c r="R33" i="1"/>
  <c r="R32" i="1"/>
  <c r="M33" i="1"/>
  <c r="N33" i="1"/>
  <c r="O33" i="1"/>
  <c r="P33" i="1"/>
  <c r="M34" i="1"/>
  <c r="N34" i="1"/>
  <c r="O34" i="1"/>
  <c r="P34" i="1"/>
  <c r="N32" i="1"/>
  <c r="O32" i="1"/>
  <c r="P32" i="1"/>
  <c r="M32" i="1"/>
  <c r="R36" i="2"/>
  <c r="R37" i="2"/>
  <c r="R38" i="2"/>
  <c r="Q37" i="2"/>
  <c r="Q38" i="2"/>
  <c r="Q36" i="2"/>
  <c r="M37" i="2"/>
  <c r="N37" i="2"/>
  <c r="O37" i="2"/>
  <c r="P37" i="2"/>
  <c r="M38" i="2"/>
  <c r="N38" i="2"/>
  <c r="O38" i="2"/>
  <c r="P38" i="2"/>
  <c r="N36" i="2"/>
  <c r="O36" i="2"/>
  <c r="P36" i="2"/>
  <c r="M36" i="2"/>
  <c r="L44" i="3"/>
  <c r="M44" i="3"/>
  <c r="N44" i="3"/>
  <c r="O44" i="3"/>
  <c r="P44" i="3"/>
  <c r="Q44" i="3"/>
  <c r="L45" i="3"/>
  <c r="M45" i="3"/>
  <c r="N45" i="3"/>
  <c r="O45" i="3"/>
  <c r="P45" i="3"/>
  <c r="Q45" i="3"/>
  <c r="M43" i="3"/>
  <c r="N43" i="3"/>
  <c r="O43" i="3"/>
  <c r="P43" i="3"/>
  <c r="Q43" i="3"/>
  <c r="L43" i="3"/>
  <c r="D44" i="3"/>
  <c r="E44" i="3"/>
  <c r="F44" i="3"/>
  <c r="G44" i="3"/>
  <c r="H44" i="3"/>
  <c r="I44" i="3"/>
  <c r="D45" i="3"/>
  <c r="E45" i="3"/>
  <c r="F45" i="3"/>
  <c r="G45" i="3"/>
  <c r="H45" i="3"/>
  <c r="I45" i="3"/>
  <c r="E43" i="3"/>
  <c r="F43" i="3"/>
  <c r="G43" i="3"/>
  <c r="H43" i="3"/>
  <c r="I43" i="3"/>
  <c r="D43" i="3"/>
  <c r="D18" i="3"/>
  <c r="C247" i="7"/>
  <c r="X247" i="7"/>
  <c r="W247" i="7"/>
  <c r="V247" i="7"/>
  <c r="T247" i="7"/>
  <c r="S247" i="7"/>
  <c r="R247" i="7"/>
  <c r="P247" i="7"/>
  <c r="O247" i="7"/>
  <c r="N247" i="7"/>
  <c r="J247" i="7"/>
  <c r="L247" i="7"/>
  <c r="K247" i="7"/>
  <c r="F247" i="7"/>
  <c r="H247" i="7"/>
  <c r="G247" i="7"/>
  <c r="D247" i="7"/>
  <c r="B247" i="7"/>
  <c r="D27" i="4"/>
  <c r="E27" i="4"/>
  <c r="F27" i="4"/>
  <c r="G27" i="4"/>
  <c r="H27" i="4"/>
  <c r="I27" i="4"/>
  <c r="D28" i="4"/>
  <c r="E28" i="4"/>
  <c r="F28" i="4"/>
  <c r="G28" i="4"/>
  <c r="H28" i="4"/>
  <c r="I28" i="4"/>
  <c r="E26" i="4"/>
  <c r="F26" i="4"/>
  <c r="G26" i="4"/>
  <c r="H26" i="4"/>
  <c r="I26" i="4"/>
  <c r="D26" i="4"/>
  <c r="L248" i="6"/>
  <c r="K248" i="6"/>
  <c r="J248" i="6"/>
  <c r="H248" i="6"/>
  <c r="G248" i="6"/>
  <c r="F248" i="6"/>
  <c r="C248" i="6"/>
  <c r="D248" i="6"/>
  <c r="B248" i="6"/>
  <c r="F26" i="5" l="1"/>
  <c r="F27" i="5"/>
  <c r="F28" i="5"/>
  <c r="F29" i="5"/>
  <c r="F30" i="5"/>
  <c r="E30" i="5"/>
  <c r="E29" i="5"/>
  <c r="E28" i="5"/>
  <c r="E27" i="5"/>
  <c r="E26" i="5"/>
  <c r="H26" i="5"/>
  <c r="H27" i="5"/>
  <c r="H28" i="5"/>
  <c r="H29" i="5"/>
  <c r="H30" i="5"/>
  <c r="G30" i="5"/>
  <c r="G29" i="5"/>
  <c r="G28" i="5"/>
  <c r="G27" i="5"/>
  <c r="G26" i="5"/>
  <c r="D30" i="5"/>
  <c r="D29" i="5"/>
  <c r="D28" i="5"/>
  <c r="D27" i="5"/>
  <c r="D26" i="5"/>
  <c r="C30" i="5"/>
  <c r="C29" i="5"/>
  <c r="C28" i="5"/>
  <c r="C27" i="5"/>
  <c r="C26" i="5"/>
  <c r="D23" i="5"/>
  <c r="C23" i="5"/>
  <c r="F18" i="4" l="1"/>
  <c r="E18" i="4"/>
  <c r="D18" i="4"/>
  <c r="Q34" i="3"/>
  <c r="R34" i="3"/>
  <c r="P34" i="3"/>
  <c r="E34" i="3"/>
  <c r="D34" i="3"/>
  <c r="L34" i="3"/>
  <c r="K34" i="3"/>
  <c r="J34" i="3"/>
  <c r="F34" i="3"/>
  <c r="K18" i="3"/>
  <c r="J18" i="3"/>
  <c r="E18" i="3"/>
  <c r="F18" i="3"/>
  <c r="R18" i="3"/>
  <c r="Q18" i="3"/>
  <c r="P18" i="3"/>
  <c r="L18" i="3"/>
  <c r="K18" i="4"/>
  <c r="L18" i="4"/>
  <c r="P18" i="4"/>
  <c r="Q18" i="4"/>
  <c r="R18" i="4"/>
  <c r="J18" i="4"/>
  <c r="E8" i="4"/>
  <c r="E7" i="4"/>
  <c r="I25" i="2"/>
  <c r="H25" i="2"/>
  <c r="H26" i="2" s="1"/>
  <c r="F25" i="2"/>
  <c r="E25" i="2"/>
  <c r="C25" i="2"/>
  <c r="B25" i="2"/>
  <c r="I24" i="2"/>
  <c r="I26" i="2" s="1"/>
  <c r="H24" i="2"/>
  <c r="F24" i="2"/>
  <c r="F26" i="2" s="1"/>
  <c r="E24" i="2"/>
  <c r="E26" i="2" s="1"/>
  <c r="C24" i="2"/>
  <c r="C26" i="2" s="1"/>
  <c r="C29" i="2" s="1"/>
  <c r="B24" i="2"/>
  <c r="B26" i="2" s="1"/>
  <c r="B29" i="2" s="1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D24" i="2" s="1"/>
  <c r="J4" i="2"/>
  <c r="G4" i="2"/>
  <c r="D4" i="2"/>
  <c r="J3" i="2"/>
  <c r="J24" i="2" s="1"/>
  <c r="G3" i="2"/>
  <c r="G25" i="2" s="1"/>
  <c r="D3" i="2"/>
  <c r="D25" i="2" s="1"/>
  <c r="G26" i="1"/>
  <c r="D26" i="1"/>
  <c r="I25" i="1"/>
  <c r="H25" i="1"/>
  <c r="H26" i="1" s="1"/>
  <c r="G25" i="1"/>
  <c r="F25" i="1"/>
  <c r="E25" i="1"/>
  <c r="E26" i="1" s="1"/>
  <c r="D25" i="1"/>
  <c r="C25" i="1"/>
  <c r="B25" i="1"/>
  <c r="I24" i="1"/>
  <c r="I26" i="1" s="1"/>
  <c r="H24" i="1"/>
  <c r="G24" i="1"/>
  <c r="F24" i="1"/>
  <c r="F26" i="1" s="1"/>
  <c r="E24" i="1"/>
  <c r="D24" i="1"/>
  <c r="C24" i="1"/>
  <c r="C26" i="1" s="1"/>
  <c r="B24" i="1"/>
  <c r="B26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" i="1" s="1"/>
  <c r="D26" i="2" l="1"/>
  <c r="B29" i="1"/>
  <c r="C29" i="1"/>
  <c r="J25" i="1"/>
  <c r="J26" i="1" s="1"/>
  <c r="D29" i="1" s="1"/>
  <c r="J25" i="2"/>
  <c r="J26" i="2" s="1"/>
  <c r="G24" i="2"/>
  <c r="G26" i="2" s="1"/>
  <c r="D29" i="2" l="1"/>
</calcChain>
</file>

<file path=xl/sharedStrings.xml><?xml version="1.0" encoding="utf-8"?>
<sst xmlns="http://schemas.openxmlformats.org/spreadsheetml/2006/main" count="374" uniqueCount="65">
  <si>
    <t>5m</t>
  </si>
  <si>
    <t>10m</t>
  </si>
  <si>
    <t>20m</t>
  </si>
  <si>
    <t>Run</t>
  </si>
  <si>
    <t>x (cm)</t>
  </si>
  <si>
    <t>y (cm)</t>
  </si>
  <si>
    <t>yaw (°)</t>
  </si>
  <si>
    <t>Mean</t>
  </si>
  <si>
    <t>Stdev</t>
  </si>
  <si>
    <t>Mean + 3 Std</t>
  </si>
  <si>
    <t>Max X</t>
  </si>
  <si>
    <t>Max Y</t>
  </si>
  <si>
    <t>Max Yaw</t>
  </si>
  <si>
    <t>x(m)</t>
  </si>
  <si>
    <t>y(m)</t>
  </si>
  <si>
    <t>Test 1</t>
  </si>
  <si>
    <t>x3</t>
  </si>
  <si>
    <t>Test 2</t>
  </si>
  <si>
    <t>Test 3</t>
  </si>
  <si>
    <t>y</t>
  </si>
  <si>
    <t>x_error</t>
  </si>
  <si>
    <t>y_error</t>
  </si>
  <si>
    <t>z_error</t>
  </si>
  <si>
    <t>n = 250</t>
  </si>
  <si>
    <t>x</t>
  </si>
  <si>
    <t xml:space="preserve"> </t>
  </si>
  <si>
    <t>Inside Circle (&lt; .5 cm from center)</t>
  </si>
  <si>
    <t>On Edge Of Circle (or .5 cm from center)</t>
  </si>
  <si>
    <t>Out about 1 cm from Center</t>
  </si>
  <si>
    <t>Out about 2m from Center</t>
  </si>
  <si>
    <t>Overall Error</t>
  </si>
  <si>
    <t>x_std</t>
  </si>
  <si>
    <t>y_std</t>
  </si>
  <si>
    <t>z_std</t>
  </si>
  <si>
    <t>Distance Between 5 and 10 mm from Hole Center</t>
  </si>
  <si>
    <t>Distance Less Than 5 mm from Hole Center</t>
  </si>
  <si>
    <t>Distance Between 10 and 20 mm from Hole Center</t>
  </si>
  <si>
    <t>Distance Between 20 and 30 mm from Hole Center</t>
  </si>
  <si>
    <t>x (mm)</t>
  </si>
  <si>
    <t>y (mm)</t>
  </si>
  <si>
    <t>z (mm)</t>
  </si>
  <si>
    <t>x stdev (mm)</t>
  </si>
  <si>
    <t>y stdev (mm)</t>
  </si>
  <si>
    <t>z stdev (mm)</t>
  </si>
  <si>
    <t>Distance Less Than 5 mm from Corner</t>
  </si>
  <si>
    <t>Distance Between 5 and 10 mm from Corner</t>
  </si>
  <si>
    <t>Distance Between 10 and 20 mm from Corner</t>
  </si>
  <si>
    <t>Distance Between 20 and 30 mm from Corner</t>
  </si>
  <si>
    <t>x std (mm)</t>
  </si>
  <si>
    <t>y std (mm)</t>
  </si>
  <si>
    <t>z std (mm)</t>
  </si>
  <si>
    <t>5 m</t>
  </si>
  <si>
    <t>10 m</t>
  </si>
  <si>
    <t>20 m</t>
  </si>
  <si>
    <t>x std (cm)</t>
  </si>
  <si>
    <t>y std (cm)</t>
  </si>
  <si>
    <t>yaw std (°)</t>
  </si>
  <si>
    <t>$\psi$ (rad)</t>
  </si>
  <si>
    <t>$\psi$ std (rad)</t>
  </si>
  <si>
    <t>Husky</t>
  </si>
  <si>
    <t>ᴪ</t>
  </si>
  <si>
    <t>Test 4</t>
  </si>
  <si>
    <t>Test 5</t>
  </si>
  <si>
    <t>Test 6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</si>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</sst>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0.0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165" fontId="3" fillId="0" borderId="0" xfId="0" applyNumberFormat="1" applyFont="1">
      <alignment vertical="center"/>
    </xf>
    <xf numFmtId="0" fontId="0" fillId="0" borderId="0" xfId="0" applyFont="1">
      <alignment vertical="center"/>
    </xf>
    <xf numFmtId="166" fontId="0" fillId="0" borderId="0" xfId="0" applyNumberFormat="1">
      <alignment vertical="center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7E7E7E"/>
      <color rgb="FF4C5A69"/>
      <color rgb="FF7AA69C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6.2899999999999991</c:v>
                </c:pt>
                <c:pt idx="1">
                  <c:v>4.1599999999999993</c:v>
                </c:pt>
                <c:pt idx="2">
                  <c:v>6.3500000000000005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4.4950000000000001</c:v>
                </c:pt>
                <c:pt idx="1">
                  <c:v>2.875</c:v>
                </c:pt>
                <c:pt idx="2">
                  <c:v>2.3650000000000002</c:v>
                </c:pt>
              </c:numCache>
            </c:numRef>
          </c:yVal>
          <c:smooth val="1"/>
        </c:ser>
        <c:ser>
          <c:idx val="3"/>
          <c:order val="2"/>
          <c:tx>
            <c:v>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201992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Sheet3!$C$3</c:f>
              <c:numCache>
                <c:formatCode>General</c:formatCode>
                <c:ptCount val="1"/>
                <c:pt idx="0">
                  <c:v>6.2899999999999991</c:v>
                </c:pt>
              </c:numCache>
            </c:numRef>
          </c:yVal>
          <c:smooth val="1"/>
        </c:ser>
        <c:ser>
          <c:idx val="4"/>
          <c:order val="3"/>
          <c:tx>
            <c:v>x1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16400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Sheet3!$C$4</c:f>
              <c:numCache>
                <c:formatCode>General</c:formatCode>
                <c:ptCount val="1"/>
                <c:pt idx="0">
                  <c:v>4.1599999999999993</c:v>
                </c:pt>
              </c:numCache>
            </c:numRef>
          </c:yVal>
          <c:smooth val="1"/>
        </c:ser>
        <c:ser>
          <c:idx val="5"/>
          <c:order val="4"/>
          <c:tx>
            <c:v>x3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548626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Sheet3!$C$5</c:f>
              <c:numCache>
                <c:formatCode>General</c:formatCode>
                <c:ptCount val="1"/>
                <c:pt idx="0">
                  <c:v>6.3500000000000005</c:v>
                </c:pt>
              </c:numCache>
            </c:numRef>
          </c:yVal>
          <c:smooth val="1"/>
        </c:ser>
        <c:ser>
          <c:idx val="6"/>
          <c:order val="5"/>
          <c:tx>
            <c:v>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577926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Sheet3!$E$3</c:f>
              <c:numCache>
                <c:formatCode>General</c:formatCode>
                <c:ptCount val="1"/>
                <c:pt idx="0">
                  <c:v>4.4950000000000001</c:v>
                </c:pt>
              </c:numCache>
            </c:numRef>
          </c:yVal>
          <c:smooth val="1"/>
        </c:ser>
        <c:ser>
          <c:idx val="7"/>
          <c:order val="6"/>
          <c:tx>
            <c:v>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972305999999999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Sheet3!$E$4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yVal>
          <c:smooth val="1"/>
        </c:ser>
        <c:ser>
          <c:idx val="8"/>
          <c:order val="7"/>
          <c:tx>
            <c:v>y3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904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Sheet3!$E$5</c:f>
              <c:numCache>
                <c:formatCode>General</c:formatCode>
                <c:ptCount val="1"/>
                <c:pt idx="0">
                  <c:v>2.3650000000000002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968832"/>
        <c:axId val="-1495967744"/>
      </c:scatterChart>
      <c:valAx>
        <c:axId val="-1495968832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967744"/>
        <c:crosses val="autoZero"/>
        <c:crossBetween val="midCat"/>
      </c:valAx>
      <c:valAx>
        <c:axId val="-149596774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9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Sheet3!$L$3:$L$5</c:f>
              <c:numCache>
                <c:formatCode>General</c:formatCode>
                <c:ptCount val="3"/>
                <c:pt idx="0">
                  <c:v>4.25</c:v>
                </c:pt>
                <c:pt idx="1">
                  <c:v>3.9249999999999994</c:v>
                </c:pt>
                <c:pt idx="2">
                  <c:v>5.82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1.4749999999999999</c:v>
                </c:pt>
                <c:pt idx="1">
                  <c:v>2.5649999999999999</c:v>
                </c:pt>
                <c:pt idx="2">
                  <c:v>1.52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03787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Sheet3!$L$3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18331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Sheet3!$L$4</c:f>
              <c:numCache>
                <c:formatCode>General</c:formatCode>
                <c:ptCount val="1"/>
                <c:pt idx="0">
                  <c:v>3.9249999999999994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Sheet3!$L$5</c:f>
              <c:numCache>
                <c:formatCode>General</c:formatCode>
                <c:ptCount val="1"/>
                <c:pt idx="0">
                  <c:v>5.82</c:v>
                </c:pt>
              </c:numCache>
            </c:numRef>
          </c:yVal>
          <c:smooth val="1"/>
        </c:ser>
        <c:ser>
          <c:idx val="6"/>
          <c:order val="5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22683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Sheet3!$N$3</c:f>
              <c:numCache>
                <c:formatCode>General</c:formatCode>
                <c:ptCount val="1"/>
                <c:pt idx="0">
                  <c:v>1.4749999999999999</c:v>
                </c:pt>
              </c:numCache>
            </c:numRef>
          </c:yVal>
          <c:smooth val="1"/>
        </c:ser>
        <c:ser>
          <c:idx val="7"/>
          <c:order val="6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6018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Sheet3!$N$4</c:f>
              <c:numCache>
                <c:formatCode>General</c:formatCode>
                <c:ptCount val="1"/>
                <c:pt idx="0">
                  <c:v>2.5649999999999999</c:v>
                </c:pt>
              </c:numCache>
            </c:numRef>
          </c:yVal>
          <c:smooth val="1"/>
        </c:ser>
        <c:ser>
          <c:idx val="8"/>
          <c:order val="7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06725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961760"/>
        <c:axId val="-1495957952"/>
      </c:scatterChart>
      <c:valAx>
        <c:axId val="-149596176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57952"/>
        <c:crosses val="autoZero"/>
        <c:crossBetween val="midCat"/>
      </c:valAx>
      <c:valAx>
        <c:axId val="-14959579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Sheet3!$G$3:$G$5</c:f>
              <c:numCache>
                <c:formatCode>General</c:formatCode>
                <c:ptCount val="3"/>
                <c:pt idx="0">
                  <c:v>2.8448866791300001E-2</c:v>
                </c:pt>
                <c:pt idx="1">
                  <c:v>2.8797932641499997E-2</c:v>
                </c:pt>
                <c:pt idx="2">
                  <c:v>2.2689280262999999E-2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449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Sheet3!$G$3</c:f>
              <c:numCache>
                <c:formatCode>General</c:formatCode>
                <c:ptCount val="1"/>
                <c:pt idx="0">
                  <c:v>2.8448866791300001E-2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654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Sheet3!$G$4</c:f>
              <c:numCache>
                <c:formatCode>General</c:formatCode>
                <c:ptCount val="1"/>
                <c:pt idx="0">
                  <c:v>2.8797932641499997E-2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605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Sheet3!$G$5</c:f>
              <c:numCache>
                <c:formatCode>General</c:formatCode>
                <c:ptCount val="1"/>
                <c:pt idx="0">
                  <c:v>2.2689280262999999E-2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959040"/>
        <c:axId val="-1495966112"/>
      </c:scatterChart>
      <c:valAx>
        <c:axId val="-149595904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66112"/>
        <c:crosses val="autoZero"/>
        <c:crossBetween val="midCat"/>
      </c:valAx>
      <c:valAx>
        <c:axId val="-1495966112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Sheet3!$P$2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Sheet3!$P$3:$P$5</c:f>
              <c:numCache>
                <c:formatCode>General</c:formatCode>
                <c:ptCount val="3"/>
                <c:pt idx="0">
                  <c:v>2.7314402778150001E-2</c:v>
                </c:pt>
                <c:pt idx="1">
                  <c:v>2.9583330804449998E-2</c:v>
                </c:pt>
                <c:pt idx="2">
                  <c:v>2.5481807064599998E-2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386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Sheet3!$P$3</c:f>
              <c:numCache>
                <c:formatCode>General</c:formatCode>
                <c:ptCount val="1"/>
                <c:pt idx="0">
                  <c:v>2.7314402778150001E-2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1788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Sheet3!$P$4</c:f>
              <c:numCache>
                <c:formatCode>General</c:formatCode>
                <c:ptCount val="1"/>
                <c:pt idx="0">
                  <c:v>2.9583330804449998E-2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871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Sheet3!$P$5</c:f>
              <c:numCache>
                <c:formatCode>General</c:formatCode>
                <c:ptCount val="1"/>
                <c:pt idx="0">
                  <c:v>2.5481807064599998E-2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963936"/>
        <c:axId val="-1495965024"/>
      </c:scatterChart>
      <c:valAx>
        <c:axId val="-1495963936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65024"/>
        <c:crosses val="autoZero"/>
        <c:crossBetween val="midCat"/>
      </c:valAx>
      <c:valAx>
        <c:axId val="-149596502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6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Fetch_AR!$X$3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Fetch_AR!$X$4:$X$9</c:f>
              <c:numCache>
                <c:formatCode>0.00</c:formatCode>
                <c:ptCount val="6"/>
                <c:pt idx="0">
                  <c:v>50.411645755102043</c:v>
                </c:pt>
                <c:pt idx="1">
                  <c:v>23.71209908612245</c:v>
                </c:pt>
                <c:pt idx="2">
                  <c:v>23.060372204081638</c:v>
                </c:pt>
                <c:pt idx="3">
                  <c:v>37.186069959183662</c:v>
                </c:pt>
                <c:pt idx="4">
                  <c:v>24.355517121775517</c:v>
                </c:pt>
                <c:pt idx="5">
                  <c:v>39.156004204081619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Fetch_AR!$Z$3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Fetch_AR!$Z$4:$Z$9</c:f>
              <c:numCache>
                <c:formatCode>0.00</c:formatCode>
                <c:ptCount val="6"/>
                <c:pt idx="0">
                  <c:v>148.87388379591954</c:v>
                </c:pt>
                <c:pt idx="1">
                  <c:v>151.81541017551143</c:v>
                </c:pt>
                <c:pt idx="2">
                  <c:v>128.38769693877666</c:v>
                </c:pt>
                <c:pt idx="3">
                  <c:v>183.2115121224478</c:v>
                </c:pt>
                <c:pt idx="4">
                  <c:v>138.65597546530731</c:v>
                </c:pt>
                <c:pt idx="5">
                  <c:v>7.2727680816338607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Fetch_AR!$AB$3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Fetch_AR!$AB$4:$AB$9</c:f>
              <c:numCache>
                <c:formatCode>0.00</c:formatCode>
                <c:ptCount val="6"/>
                <c:pt idx="0">
                  <c:v>150.96087085714242</c:v>
                </c:pt>
                <c:pt idx="1">
                  <c:v>117.5712866857139</c:v>
                </c:pt>
                <c:pt idx="2">
                  <c:v>173.23541134693838</c:v>
                </c:pt>
                <c:pt idx="3">
                  <c:v>115.84973551020366</c:v>
                </c:pt>
                <c:pt idx="4">
                  <c:v>42.796422130611809</c:v>
                </c:pt>
                <c:pt idx="5">
                  <c:v>105.24139840816285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2.81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Fetch_AR!$X$4</c:f>
              <c:numCache>
                <c:formatCode>0.00</c:formatCode>
                <c:ptCount val="1"/>
                <c:pt idx="0">
                  <c:v>50.411645755102043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05999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Fetch_AR!$X$5</c:f>
              <c:numCache>
                <c:formatCode>0.00</c:formatCode>
                <c:ptCount val="1"/>
                <c:pt idx="0">
                  <c:v>23.71209908612245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Fetch_AR!$X$6</c:f>
              <c:numCache>
                <c:formatCode>0.00</c:formatCode>
                <c:ptCount val="1"/>
                <c:pt idx="0">
                  <c:v>23.060372204081638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Fetch_AR!$X$7</c:f>
              <c:numCache>
                <c:formatCode>0.00</c:formatCode>
                <c:ptCount val="1"/>
                <c:pt idx="0">
                  <c:v>37.186069959183662</c:v>
                </c:pt>
              </c:numCache>
            </c:numRef>
          </c:yVal>
          <c:smooth val="1"/>
        </c:ser>
        <c:ser>
          <c:idx val="7"/>
          <c:order val="7"/>
          <c:tx>
            <c:v>x5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7.4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Fetch_AR!$X$8</c:f>
              <c:numCache>
                <c:formatCode>0.00</c:formatCode>
                <c:ptCount val="1"/>
                <c:pt idx="0">
                  <c:v>24.355517121775517</c:v>
                </c:pt>
              </c:numCache>
            </c:numRef>
          </c:yVal>
          <c:smooth val="1"/>
        </c:ser>
        <c:ser>
          <c:idx val="8"/>
          <c:order val="8"/>
          <c:tx>
            <c:v>x6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Fetch_AR!$X$9</c:f>
              <c:numCache>
                <c:formatCode>0.00</c:formatCode>
                <c:ptCount val="1"/>
                <c:pt idx="0">
                  <c:v>39.156004204081619</c:v>
                </c:pt>
              </c:numCache>
            </c:numRef>
          </c:yVal>
          <c:smooth val="1"/>
        </c:ser>
        <c:ser>
          <c:idx val="9"/>
          <c:order val="9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3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Fetch_AR!$Z$4</c:f>
              <c:numCache>
                <c:formatCode>0.00</c:formatCode>
                <c:ptCount val="1"/>
                <c:pt idx="0">
                  <c:v>148.87388379591954</c:v>
                </c:pt>
              </c:numCache>
            </c:numRef>
          </c:yVal>
          <c:smooth val="1"/>
        </c:ser>
        <c:ser>
          <c:idx val="10"/>
          <c:order val="10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859999999999999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Fetch_AR!$Z$5</c:f>
              <c:numCache>
                <c:formatCode>0.00</c:formatCode>
                <c:ptCount val="1"/>
                <c:pt idx="0">
                  <c:v>151.81541017551143</c:v>
                </c:pt>
              </c:numCache>
            </c:numRef>
          </c:yVal>
          <c:smooth val="1"/>
        </c:ser>
        <c:ser>
          <c:idx val="11"/>
          <c:order val="11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1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Fetch_AR!$Z$6</c:f>
              <c:numCache>
                <c:formatCode>0.00</c:formatCode>
                <c:ptCount val="1"/>
                <c:pt idx="0">
                  <c:v>128.38769693877666</c:v>
                </c:pt>
              </c:numCache>
            </c:numRef>
          </c:yVal>
          <c:smooth val="1"/>
        </c:ser>
        <c:ser>
          <c:idx val="12"/>
          <c:order val="12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7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Fetch_AR!$Z$7</c:f>
              <c:numCache>
                <c:formatCode>0.00</c:formatCode>
                <c:ptCount val="1"/>
                <c:pt idx="0">
                  <c:v>183.2115121224478</c:v>
                </c:pt>
              </c:numCache>
            </c:numRef>
          </c:yVal>
          <c:smooth val="1"/>
        </c:ser>
        <c:ser>
          <c:idx val="13"/>
          <c:order val="13"/>
          <c:tx>
            <c:v>y5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77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Fetch_AR!$Z$8</c:f>
              <c:numCache>
                <c:formatCode>0.00</c:formatCode>
                <c:ptCount val="1"/>
                <c:pt idx="0">
                  <c:v>138.65597546530731</c:v>
                </c:pt>
              </c:numCache>
            </c:numRef>
          </c:yVal>
          <c:smooth val="1"/>
        </c:ser>
        <c:ser>
          <c:idx val="14"/>
          <c:order val="14"/>
          <c:tx>
            <c:v>y6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Fetch_AR!$Z$9</c:f>
              <c:numCache>
                <c:formatCode>0.00</c:formatCode>
                <c:ptCount val="1"/>
                <c:pt idx="0">
                  <c:v>7.2727680816338607</c:v>
                </c:pt>
              </c:numCache>
            </c:numRef>
          </c:yVal>
          <c:smooth val="1"/>
        </c:ser>
        <c:ser>
          <c:idx val="15"/>
          <c:order val="15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6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Fetch_AR!$AB$4</c:f>
              <c:numCache>
                <c:formatCode>0.00</c:formatCode>
                <c:ptCount val="1"/>
                <c:pt idx="0">
                  <c:v>150.96087085714242</c:v>
                </c:pt>
              </c:numCache>
            </c:numRef>
          </c:yVal>
          <c:smooth val="1"/>
        </c:ser>
        <c:ser>
          <c:idx val="16"/>
          <c:order val="16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8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Fetch_AR!$AB$5</c:f>
              <c:numCache>
                <c:formatCode>0.00</c:formatCode>
                <c:ptCount val="1"/>
                <c:pt idx="0">
                  <c:v>117.5712866857139</c:v>
                </c:pt>
              </c:numCache>
            </c:numRef>
          </c:yVal>
          <c:smooth val="1"/>
        </c:ser>
        <c:ser>
          <c:idx val="17"/>
          <c:order val="17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2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Fetch_AR!$AB$6</c:f>
              <c:numCache>
                <c:formatCode>0.00</c:formatCode>
                <c:ptCount val="1"/>
                <c:pt idx="0">
                  <c:v>173.23541134693838</c:v>
                </c:pt>
              </c:numCache>
            </c:numRef>
          </c:yVal>
          <c:smooth val="1"/>
        </c:ser>
        <c:ser>
          <c:idx val="18"/>
          <c:order val="18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Fetch_AR!$AB$7</c:f>
              <c:numCache>
                <c:formatCode>0.00</c:formatCode>
                <c:ptCount val="1"/>
                <c:pt idx="0">
                  <c:v>115.84973551020366</c:v>
                </c:pt>
              </c:numCache>
            </c:numRef>
          </c:yVal>
          <c:smooth val="1"/>
        </c:ser>
        <c:ser>
          <c:idx val="19"/>
          <c:order val="19"/>
          <c:tx>
            <c:v>z5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Fetch_AR!$AB$8</c:f>
              <c:numCache>
                <c:formatCode>0.00</c:formatCode>
                <c:ptCount val="1"/>
                <c:pt idx="0">
                  <c:v>42.796422130611809</c:v>
                </c:pt>
              </c:numCache>
            </c:numRef>
          </c:yVal>
          <c:smooth val="1"/>
        </c:ser>
        <c:ser>
          <c:idx val="20"/>
          <c:order val="20"/>
          <c:tx>
            <c:v>z6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1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Fetch_AR!$AB$9</c:f>
              <c:numCache>
                <c:formatCode>0.00</c:formatCode>
                <c:ptCount val="1"/>
                <c:pt idx="0">
                  <c:v>105.24139840816285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972640"/>
        <c:axId val="-1495973184"/>
      </c:scatterChart>
      <c:valAx>
        <c:axId val="-149597264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73184"/>
        <c:crosses val="autoZero"/>
        <c:crossBetween val="midCat"/>
      </c:valAx>
      <c:valAx>
        <c:axId val="-149597318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9597264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Husky_AR!$D$25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Husky_AR!$D$26:$D$28</c:f>
              <c:numCache>
                <c:formatCode>0.00</c:formatCode>
                <c:ptCount val="3"/>
                <c:pt idx="0">
                  <c:v>14.321220326530609</c:v>
                </c:pt>
                <c:pt idx="1">
                  <c:v>163.85187742857153</c:v>
                </c:pt>
                <c:pt idx="2">
                  <c:v>84.326396204081604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Husky_AR!$F$25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Husky_AR!$F$26:$F$28</c:f>
              <c:numCache>
                <c:formatCode>0.00</c:formatCode>
                <c:ptCount val="3"/>
                <c:pt idx="0">
                  <c:v>4.0354551428582948</c:v>
                </c:pt>
                <c:pt idx="1">
                  <c:v>36.317941673470571</c:v>
                </c:pt>
                <c:pt idx="2">
                  <c:v>50.308531224488604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Husky_AR!$H$25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Husky_AR!$H$26:$H$28</c:f>
              <c:numCache>
                <c:formatCode>0.00</c:formatCode>
                <c:ptCount val="3"/>
                <c:pt idx="0">
                  <c:v>84.768485061224908</c:v>
                </c:pt>
                <c:pt idx="1">
                  <c:v>25.307936734694252</c:v>
                </c:pt>
                <c:pt idx="2">
                  <c:v>55.235647632653496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7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Husky_AR!$D$26</c:f>
              <c:numCache>
                <c:formatCode>0.00</c:formatCode>
                <c:ptCount val="1"/>
                <c:pt idx="0">
                  <c:v>14.321220326530609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7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Husky_AR!$D$27</c:f>
              <c:numCache>
                <c:formatCode>0.00</c:formatCode>
                <c:ptCount val="1"/>
                <c:pt idx="0">
                  <c:v>163.85187742857153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4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Husky_AR!$D$28</c:f>
              <c:numCache>
                <c:formatCode>0.00</c:formatCode>
                <c:ptCount val="1"/>
                <c:pt idx="0">
                  <c:v>84.326396204081604</c:v>
                </c:pt>
              </c:numCache>
            </c:numRef>
          </c:yVal>
          <c:smooth val="1"/>
        </c:ser>
        <c:ser>
          <c:idx val="9"/>
          <c:order val="6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Husky_AR!$F$26</c:f>
              <c:numCache>
                <c:formatCode>0.00</c:formatCode>
                <c:ptCount val="1"/>
                <c:pt idx="0">
                  <c:v>4.0354551428582948</c:v>
                </c:pt>
              </c:numCache>
            </c:numRef>
          </c:yVal>
          <c:smooth val="1"/>
        </c:ser>
        <c:ser>
          <c:idx val="10"/>
          <c:order val="7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6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Husky_AR!$F$27</c:f>
              <c:numCache>
                <c:formatCode>0.00</c:formatCode>
                <c:ptCount val="1"/>
                <c:pt idx="0">
                  <c:v>36.317941673470571</c:v>
                </c:pt>
              </c:numCache>
            </c:numRef>
          </c:yVal>
          <c:smooth val="1"/>
        </c:ser>
        <c:ser>
          <c:idx val="11"/>
          <c:order val="8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Husky_AR!$F$28</c:f>
              <c:numCache>
                <c:formatCode>0.00</c:formatCode>
                <c:ptCount val="1"/>
                <c:pt idx="0">
                  <c:v>50.308531224488604</c:v>
                </c:pt>
              </c:numCache>
            </c:numRef>
          </c:yVal>
          <c:smooth val="1"/>
        </c:ser>
        <c:ser>
          <c:idx val="15"/>
          <c:order val="9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Husky_AR!$H$26</c:f>
              <c:numCache>
                <c:formatCode>0.00</c:formatCode>
                <c:ptCount val="1"/>
                <c:pt idx="0">
                  <c:v>84.768485061224908</c:v>
                </c:pt>
              </c:numCache>
            </c:numRef>
          </c:yVal>
          <c:smooth val="1"/>
        </c:ser>
        <c:ser>
          <c:idx val="16"/>
          <c:order val="10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Husky_AR!$H$27</c:f>
              <c:numCache>
                <c:formatCode>0.00</c:formatCode>
                <c:ptCount val="1"/>
                <c:pt idx="0">
                  <c:v>25.307936734694252</c:v>
                </c:pt>
              </c:numCache>
            </c:numRef>
          </c:yVal>
          <c:smooth val="1"/>
        </c:ser>
        <c:ser>
          <c:idx val="17"/>
          <c:order val="11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8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Husky_AR!$H$28</c:f>
              <c:numCache>
                <c:formatCode>0.00</c:formatCode>
                <c:ptCount val="1"/>
                <c:pt idx="0">
                  <c:v>55.235647632653496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0942768"/>
        <c:axId val="-1350943312"/>
      </c:scatterChart>
      <c:valAx>
        <c:axId val="-135094276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50943312"/>
        <c:crosses val="autoZero"/>
        <c:crossBetween val="midCat"/>
      </c:valAx>
      <c:valAx>
        <c:axId val="-135094331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50942768"/>
        <c:crossesAt val="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Detection'!$Q$3:$Q$6</c:f>
              <c:numCache>
                <c:formatCode>0.00</c:formatCode>
                <c:ptCount val="4"/>
                <c:pt idx="0">
                  <c:v>13.250680474899998</c:v>
                </c:pt>
                <c:pt idx="1">
                  <c:v>13.623883931699975</c:v>
                </c:pt>
                <c:pt idx="2">
                  <c:v>10.78391726189999</c:v>
                </c:pt>
                <c:pt idx="3">
                  <c:v>10.552318041999978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Detection'!$S$3:$S$6</c:f>
              <c:numCache>
                <c:formatCode>0.00</c:formatCode>
                <c:ptCount val="4"/>
                <c:pt idx="0">
                  <c:v>0.7004587177831999</c:v>
                </c:pt>
                <c:pt idx="1">
                  <c:v>0.6610034153655</c:v>
                </c:pt>
                <c:pt idx="2">
                  <c:v>0.53135775189925016</c:v>
                </c:pt>
                <c:pt idx="3">
                  <c:v>0.30866924089999948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Detection'!$U$2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Detection'!$U$3:$U$6</c:f>
              <c:numCache>
                <c:formatCode>0.00</c:formatCode>
                <c:ptCount val="4"/>
                <c:pt idx="0">
                  <c:v>0.8226217746508</c:v>
                </c:pt>
                <c:pt idx="1">
                  <c:v>1.8863402021275</c:v>
                </c:pt>
                <c:pt idx="2">
                  <c:v>4.0568488973765007</c:v>
                </c:pt>
                <c:pt idx="3">
                  <c:v>10.254127724689999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4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Detection'!$Q$3</c:f>
              <c:numCache>
                <c:formatCode>0.00</c:formatCode>
                <c:ptCount val="1"/>
                <c:pt idx="0">
                  <c:v>13.250680474899998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7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Detection'!$Q$4</c:f>
              <c:numCache>
                <c:formatCode>0.00</c:formatCode>
                <c:ptCount val="1"/>
                <c:pt idx="0">
                  <c:v>13.623883931699975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4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Detection'!$Q$5</c:f>
              <c:numCache>
                <c:formatCode>0.00</c:formatCode>
                <c:ptCount val="1"/>
                <c:pt idx="0">
                  <c:v>10.78391726189999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Detection'!$Q$6</c:f>
              <c:numCache>
                <c:formatCode>0.00</c:formatCode>
                <c:ptCount val="1"/>
                <c:pt idx="0">
                  <c:v>10.552318041999978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3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Detection'!$S$3</c:f>
              <c:numCache>
                <c:formatCode>0.00</c:formatCode>
                <c:ptCount val="1"/>
                <c:pt idx="0">
                  <c:v>0.7004587177831999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9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Detection'!$S$4</c:f>
              <c:numCache>
                <c:formatCode>0.00</c:formatCode>
                <c:ptCount val="1"/>
                <c:pt idx="0">
                  <c:v>0.6610034153655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Detection'!$S$5</c:f>
              <c:numCache>
                <c:formatCode>0.00</c:formatCode>
                <c:ptCount val="1"/>
                <c:pt idx="0">
                  <c:v>0.53135775189925016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Detection'!$S$6</c:f>
              <c:numCache>
                <c:formatCode>0.00</c:formatCode>
                <c:ptCount val="1"/>
                <c:pt idx="0">
                  <c:v>0.30866924089999948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6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Detection'!$U$3</c:f>
              <c:numCache>
                <c:formatCode>0.00</c:formatCode>
                <c:ptCount val="1"/>
                <c:pt idx="0">
                  <c:v>0.8226217746508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Detection'!$U$4</c:f>
              <c:numCache>
                <c:formatCode>0.00</c:formatCode>
                <c:ptCount val="1"/>
                <c:pt idx="0">
                  <c:v>1.8863402021275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0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Detection'!$U$5</c:f>
              <c:numCache>
                <c:formatCode>0.00</c:formatCode>
                <c:ptCount val="1"/>
                <c:pt idx="0">
                  <c:v>4.0568488973765007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38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Detection'!$U$6</c:f>
              <c:numCache>
                <c:formatCode>0.00</c:formatCode>
                <c:ptCount val="1"/>
                <c:pt idx="0">
                  <c:v>10.254127724689999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0951472"/>
        <c:axId val="-1350954192"/>
      </c:scatterChart>
      <c:valAx>
        <c:axId val="-135095147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50954192"/>
        <c:crosses val="autoZero"/>
        <c:crossBetween val="midCat"/>
      </c:valAx>
      <c:valAx>
        <c:axId val="-135095419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5095147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Detection'!$Y$2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Detection'!$Y$3:$Y$6</c:f>
              <c:numCache>
                <c:formatCode>0.00</c:formatCode>
                <c:ptCount val="4"/>
                <c:pt idx="0">
                  <c:v>10.902600245649992</c:v>
                </c:pt>
                <c:pt idx="1">
                  <c:v>11.945007182999978</c:v>
                </c:pt>
                <c:pt idx="2">
                  <c:v>16.324651741849969</c:v>
                </c:pt>
                <c:pt idx="3">
                  <c:v>13.916532623499972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Detection'!$AA$2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Detection'!$AA$3:$AA$6</c:f>
              <c:numCache>
                <c:formatCode>0.00</c:formatCode>
                <c:ptCount val="4"/>
                <c:pt idx="0">
                  <c:v>1.4623187491849496</c:v>
                </c:pt>
                <c:pt idx="1">
                  <c:v>1.2712261936695</c:v>
                </c:pt>
                <c:pt idx="2">
                  <c:v>0.77643865897499953</c:v>
                </c:pt>
                <c:pt idx="3">
                  <c:v>0.79282525708999929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Detection'!$AC$2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Detection'!$AC$3:$AC$6</c:f>
              <c:numCache>
                <c:formatCode>0.00</c:formatCode>
                <c:ptCount val="4"/>
                <c:pt idx="0">
                  <c:v>1.1723496824234998</c:v>
                </c:pt>
                <c:pt idx="1">
                  <c:v>1.4809864287569001</c:v>
                </c:pt>
                <c:pt idx="2">
                  <c:v>3.8070138477485003</c:v>
                </c:pt>
                <c:pt idx="3">
                  <c:v>8.2129777165049997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Detection'!$Y$3</c:f>
              <c:numCache>
                <c:formatCode>0.00</c:formatCode>
                <c:ptCount val="1"/>
                <c:pt idx="0">
                  <c:v>10.902600245649992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Detection'!$Y$4</c:f>
              <c:numCache>
                <c:formatCode>0.00</c:formatCode>
                <c:ptCount val="1"/>
                <c:pt idx="0">
                  <c:v>11.945007182999978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Detection'!$Y$5</c:f>
              <c:numCache>
                <c:formatCode>0.00</c:formatCode>
                <c:ptCount val="1"/>
                <c:pt idx="0">
                  <c:v>16.324651741849969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3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Detection'!$Y$6</c:f>
              <c:numCache>
                <c:formatCode>0.00</c:formatCode>
                <c:ptCount val="1"/>
                <c:pt idx="0">
                  <c:v>13.916532623499972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Detection'!$AA$3</c:f>
              <c:numCache>
                <c:formatCode>0.00</c:formatCode>
                <c:ptCount val="1"/>
                <c:pt idx="0">
                  <c:v>1.4623187491849496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200000000000000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Detection'!$AA$4</c:f>
              <c:numCache>
                <c:formatCode>0.00</c:formatCode>
                <c:ptCount val="1"/>
                <c:pt idx="0">
                  <c:v>1.2712261936695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4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Detection'!$AA$5</c:f>
              <c:numCache>
                <c:formatCode>0.00</c:formatCode>
                <c:ptCount val="1"/>
                <c:pt idx="0">
                  <c:v>0.77643865897499953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Detection'!$AA$6</c:f>
              <c:numCache>
                <c:formatCode>0.00</c:formatCode>
                <c:ptCount val="1"/>
                <c:pt idx="0">
                  <c:v>0.79282525708999929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1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Detection'!$AC$3</c:f>
              <c:numCache>
                <c:formatCode>0.00</c:formatCode>
                <c:ptCount val="1"/>
                <c:pt idx="0">
                  <c:v>1.1723496824234998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9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Detection'!$AC$4</c:f>
              <c:numCache>
                <c:formatCode>0.00</c:formatCode>
                <c:ptCount val="1"/>
                <c:pt idx="0">
                  <c:v>1.4809864287569001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2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Detection'!$AC$5</c:f>
              <c:numCache>
                <c:formatCode>0.00</c:formatCode>
                <c:ptCount val="1"/>
                <c:pt idx="0">
                  <c:v>3.8070138477485003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Detection'!$AC$6</c:f>
              <c:numCache>
                <c:formatCode>0.00</c:formatCode>
                <c:ptCount val="1"/>
                <c:pt idx="0">
                  <c:v>8.2129777165049997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0943856"/>
        <c:axId val="-1350949840"/>
      </c:scatterChart>
      <c:valAx>
        <c:axId val="-135094385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50949840"/>
        <c:crosses val="autoZero"/>
        <c:crossBetween val="midCat"/>
      </c:valAx>
      <c:valAx>
        <c:axId val="-135094984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35094385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147636</xdr:rowOff>
    </xdr:from>
    <xdr:to>
      <xdr:col>10</xdr:col>
      <xdr:colOff>361949</xdr:colOff>
      <xdr:row>31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11</xdr:row>
      <xdr:rowOff>19050</xdr:rowOff>
    </xdr:from>
    <xdr:to>
      <xdr:col>20</xdr:col>
      <xdr:colOff>333375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16452</xdr:colOff>
      <xdr:row>31</xdr:row>
      <xdr:rowOff>142009</xdr:rowOff>
    </xdr:from>
    <xdr:to>
      <xdr:col>10</xdr:col>
      <xdr:colOff>368877</xdr:colOff>
      <xdr:row>52</xdr:row>
      <xdr:rowOff>56284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528204</xdr:colOff>
      <xdr:row>32</xdr:row>
      <xdr:rowOff>34637</xdr:rowOff>
    </xdr:from>
    <xdr:to>
      <xdr:col>21</xdr:col>
      <xdr:colOff>194829</xdr:colOff>
      <xdr:row>52</xdr:row>
      <xdr:rowOff>139412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352424</xdr:colOff>
      <xdr:row>11</xdr:row>
      <xdr:rowOff>119061</xdr:rowOff>
    </xdr:from>
    <xdr:to>
      <xdr:col>31</xdr:col>
      <xdr:colOff>555624</xdr:colOff>
      <xdr:row>26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445078</xdr:colOff>
      <xdr:row>25</xdr:row>
      <xdr:rowOff>19050</xdr:rowOff>
    </xdr:from>
    <xdr:to>
      <xdr:col>12</xdr:col>
      <xdr:colOff>485538</xdr:colOff>
      <xdr:row>39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441325</xdr:colOff>
      <xdr:row>14</xdr:row>
      <xdr:rowOff>3175</xdr:rowOff>
    </xdr:from>
    <xdr:to>
      <xdr:col>23</xdr:col>
      <xdr:colOff>842869</xdr:colOff>
      <xdr:row>28</xdr:row>
      <xdr:rowOff>79375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1304925</xdr:colOff>
      <xdr:row>12</xdr:row>
      <xdr:rowOff>9525</xdr:rowOff>
    </xdr:from>
    <xdr:to>
      <xdr:col>29</xdr:col>
      <xdr:colOff>315819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G43" sqref="G43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7" t="s">
        <v>0</v>
      </c>
      <c r="C1" s="17"/>
      <c r="D1" s="17"/>
      <c r="E1" s="17" t="s">
        <v>1</v>
      </c>
      <c r="F1" s="17"/>
      <c r="G1" s="17"/>
      <c r="H1" s="17" t="s">
        <v>2</v>
      </c>
      <c r="I1" s="17"/>
      <c r="J1" s="17"/>
    </row>
    <row r="2" spans="1:10">
      <c r="A2" t="s">
        <v>3</v>
      </c>
      <c r="B2" t="s">
        <v>4</v>
      </c>
      <c r="C2" t="s">
        <v>5</v>
      </c>
      <c r="D2" s="1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>
        <v>1</v>
      </c>
      <c r="B3" s="6">
        <v>2</v>
      </c>
      <c r="C3" s="6">
        <v>0.7</v>
      </c>
      <c r="D3" s="6">
        <v>3</v>
      </c>
      <c r="E3" s="6">
        <v>1.6</v>
      </c>
      <c r="F3" s="6">
        <v>1.8</v>
      </c>
      <c r="G3" s="6">
        <v>3.1</v>
      </c>
      <c r="H3" s="6">
        <v>10.4</v>
      </c>
      <c r="I3" s="6">
        <v>0.2</v>
      </c>
      <c r="J3" s="6">
        <f>7-5.1</f>
        <v>1.9000000000000004</v>
      </c>
    </row>
    <row r="4" spans="1:10">
      <c r="A4">
        <v>2</v>
      </c>
      <c r="B4" s="6">
        <v>1.7</v>
      </c>
      <c r="C4" s="6">
        <v>0.1</v>
      </c>
      <c r="D4" s="6">
        <v>0.3</v>
      </c>
      <c r="E4" s="6">
        <v>3.6</v>
      </c>
      <c r="F4" s="6">
        <v>2.2999999999999998</v>
      </c>
      <c r="G4" s="6">
        <v>9.9999999999999603E-2</v>
      </c>
      <c r="H4" s="6">
        <v>9.8000000000000007</v>
      </c>
      <c r="I4" s="6">
        <v>0.4</v>
      </c>
      <c r="J4" s="6">
        <f>7-5.7</f>
        <v>1.2999999999999998</v>
      </c>
    </row>
    <row r="5" spans="1:10">
      <c r="A5">
        <v>3</v>
      </c>
      <c r="B5" s="6">
        <v>2.1</v>
      </c>
      <c r="C5" s="6">
        <v>1.3</v>
      </c>
      <c r="D5" s="6">
        <v>2.5</v>
      </c>
      <c r="E5" s="6">
        <v>11.9</v>
      </c>
      <c r="F5" s="6">
        <v>1.1000000000000001</v>
      </c>
      <c r="G5" s="6">
        <v>3.7</v>
      </c>
      <c r="H5" s="6">
        <v>9.6999999999999993</v>
      </c>
      <c r="I5" s="6">
        <v>0.9</v>
      </c>
      <c r="J5" s="6">
        <f>7-5.3</f>
        <v>1.7000000000000002</v>
      </c>
    </row>
    <row r="6" spans="1:10">
      <c r="A6">
        <v>4</v>
      </c>
      <c r="B6" s="6">
        <v>2.4</v>
      </c>
      <c r="C6" s="6">
        <v>1.6</v>
      </c>
      <c r="D6" s="6">
        <v>4</v>
      </c>
      <c r="E6" s="6">
        <v>6.8</v>
      </c>
      <c r="F6" s="6">
        <v>4.5999999999999996</v>
      </c>
      <c r="G6" s="6">
        <v>2.7</v>
      </c>
      <c r="H6" s="6">
        <v>8.9</v>
      </c>
      <c r="I6" s="6">
        <v>0.5</v>
      </c>
      <c r="J6" s="6">
        <f>8.2-7</f>
        <v>1.1999999999999993</v>
      </c>
    </row>
    <row r="7" spans="1:10">
      <c r="A7">
        <v>5</v>
      </c>
      <c r="B7" s="6">
        <v>4.9000000000000004</v>
      </c>
      <c r="C7" s="6">
        <v>0.1</v>
      </c>
      <c r="D7" s="6">
        <v>3</v>
      </c>
      <c r="E7" s="6">
        <v>1.8</v>
      </c>
      <c r="F7" s="6">
        <v>2.5</v>
      </c>
      <c r="G7" s="6">
        <v>9.9999999999999603E-2</v>
      </c>
      <c r="H7" s="6">
        <v>6.3</v>
      </c>
      <c r="I7" s="6">
        <v>0.8</v>
      </c>
      <c r="J7" s="6">
        <f>7.1-7</f>
        <v>9.9999999999999645E-2</v>
      </c>
    </row>
    <row r="8" spans="1:10">
      <c r="A8">
        <v>6</v>
      </c>
      <c r="B8" s="6">
        <v>3.9</v>
      </c>
      <c r="C8" s="6">
        <v>0</v>
      </c>
      <c r="D8" s="6">
        <v>1.9</v>
      </c>
      <c r="E8" s="6">
        <v>3.9</v>
      </c>
      <c r="F8" s="6">
        <v>2.9</v>
      </c>
      <c r="G8" s="6">
        <v>3.3</v>
      </c>
      <c r="H8" s="6">
        <v>5.7</v>
      </c>
      <c r="I8" s="6">
        <v>0</v>
      </c>
      <c r="J8" s="6">
        <f>7-6.6</f>
        <v>0.40000000000000036</v>
      </c>
    </row>
    <row r="9" spans="1:10">
      <c r="A9">
        <v>7</v>
      </c>
      <c r="B9" s="6">
        <v>2.2000000000000002</v>
      </c>
      <c r="C9" s="6">
        <v>1.7</v>
      </c>
      <c r="D9" s="6">
        <v>2</v>
      </c>
      <c r="E9" s="6">
        <v>7</v>
      </c>
      <c r="F9" s="6">
        <v>2.2000000000000002</v>
      </c>
      <c r="G9" s="6">
        <v>0.3</v>
      </c>
      <c r="H9" s="6">
        <v>8.1999999999999993</v>
      </c>
      <c r="I9" s="6">
        <v>0.5</v>
      </c>
      <c r="J9" s="6">
        <f>9.3-7</f>
        <v>2.3000000000000007</v>
      </c>
    </row>
    <row r="10" spans="1:10">
      <c r="A10">
        <v>8</v>
      </c>
      <c r="B10" s="6">
        <v>0.8</v>
      </c>
      <c r="C10" s="6">
        <v>3</v>
      </c>
      <c r="D10" s="6">
        <v>0.5</v>
      </c>
      <c r="E10" s="6">
        <v>4.5</v>
      </c>
      <c r="F10" s="6">
        <v>4.9000000000000004</v>
      </c>
      <c r="G10" s="6">
        <v>0.9</v>
      </c>
      <c r="H10" s="6">
        <v>7.1</v>
      </c>
      <c r="I10" s="6">
        <v>1.7</v>
      </c>
      <c r="J10" s="6">
        <f>8-7</f>
        <v>1</v>
      </c>
    </row>
    <row r="11" spans="1:10">
      <c r="A11">
        <v>9</v>
      </c>
      <c r="B11" s="6">
        <v>6.5</v>
      </c>
      <c r="C11" s="6">
        <v>0.5</v>
      </c>
      <c r="D11" s="6">
        <v>1</v>
      </c>
      <c r="E11" s="6">
        <v>4.3</v>
      </c>
      <c r="F11" s="6">
        <v>5</v>
      </c>
      <c r="G11" s="6">
        <v>1.2</v>
      </c>
      <c r="H11" s="6">
        <v>12.5</v>
      </c>
      <c r="I11" s="6">
        <v>3.4</v>
      </c>
      <c r="J11" s="6">
        <f>7-5.8</f>
        <v>1.2000000000000002</v>
      </c>
    </row>
    <row r="12" spans="1:10">
      <c r="A12">
        <v>10</v>
      </c>
      <c r="B12" s="6">
        <v>2.5</v>
      </c>
      <c r="C12" s="6">
        <v>3.4</v>
      </c>
      <c r="D12" s="6">
        <v>1.5</v>
      </c>
      <c r="E12" s="6">
        <v>5.8</v>
      </c>
      <c r="F12" s="6">
        <v>6.6</v>
      </c>
      <c r="G12" s="6">
        <v>9.9999999999999603E-2</v>
      </c>
      <c r="H12" s="6">
        <v>6.2</v>
      </c>
      <c r="I12" s="6">
        <v>2.1</v>
      </c>
      <c r="J12" s="6">
        <f>7-6.1</f>
        <v>0.90000000000000036</v>
      </c>
    </row>
    <row r="13" spans="1:10">
      <c r="A13">
        <v>11</v>
      </c>
      <c r="B13" s="6">
        <v>8</v>
      </c>
      <c r="C13" s="6">
        <v>2.1</v>
      </c>
      <c r="D13" s="6">
        <v>2</v>
      </c>
      <c r="E13" s="6">
        <v>1.5</v>
      </c>
      <c r="F13" s="6">
        <v>1</v>
      </c>
      <c r="G13" s="6">
        <v>2.8</v>
      </c>
      <c r="H13" s="6">
        <v>3.7</v>
      </c>
      <c r="I13" s="6">
        <v>2.8</v>
      </c>
      <c r="J13" s="6">
        <f>5.1-2.2</f>
        <v>2.8999999999999995</v>
      </c>
    </row>
    <row r="14" spans="1:10">
      <c r="A14">
        <v>12</v>
      </c>
      <c r="B14" s="6">
        <v>6.1</v>
      </c>
      <c r="C14" s="6">
        <v>4.8</v>
      </c>
      <c r="D14" s="6">
        <v>9.9999999999999603E-2</v>
      </c>
      <c r="E14" s="6">
        <v>2.4</v>
      </c>
      <c r="F14" s="6">
        <v>2.5</v>
      </c>
      <c r="G14" s="6">
        <v>1.1000000000000001</v>
      </c>
      <c r="H14" s="6">
        <v>1</v>
      </c>
      <c r="I14" s="6">
        <v>0.6</v>
      </c>
      <c r="J14" s="6">
        <f>4.2-2.2</f>
        <v>2</v>
      </c>
    </row>
    <row r="15" spans="1:10">
      <c r="A15">
        <v>13</v>
      </c>
      <c r="B15" s="6">
        <v>10.3</v>
      </c>
      <c r="C15" s="6">
        <v>2.4</v>
      </c>
      <c r="D15" s="6">
        <v>1.5</v>
      </c>
      <c r="E15" s="6">
        <v>2.2999999999999998</v>
      </c>
      <c r="F15" s="6">
        <v>3.9</v>
      </c>
      <c r="G15" s="6">
        <v>2.5</v>
      </c>
      <c r="H15" s="6">
        <v>4.5</v>
      </c>
      <c r="I15" s="6">
        <v>0.3</v>
      </c>
      <c r="J15" s="6">
        <f>5.4-2.2</f>
        <v>3.2</v>
      </c>
    </row>
    <row r="16" spans="1:10">
      <c r="A16">
        <v>14</v>
      </c>
      <c r="B16" s="6">
        <v>3.5</v>
      </c>
      <c r="C16" s="6">
        <v>0.4</v>
      </c>
      <c r="D16" s="6">
        <v>2</v>
      </c>
      <c r="E16" s="6">
        <v>3.8</v>
      </c>
      <c r="F16" s="6">
        <v>1.9</v>
      </c>
      <c r="G16" s="6">
        <v>2.5</v>
      </c>
      <c r="H16" s="6">
        <v>1.9</v>
      </c>
      <c r="I16" s="6">
        <v>2.5</v>
      </c>
      <c r="J16" s="6">
        <f>5.6-2.2</f>
        <v>3.3999999999999995</v>
      </c>
    </row>
    <row r="17" spans="1:21">
      <c r="A17">
        <v>15</v>
      </c>
      <c r="B17" s="6">
        <v>4.4000000000000004</v>
      </c>
      <c r="C17" s="6">
        <v>0.6</v>
      </c>
      <c r="D17" s="6">
        <v>0.5</v>
      </c>
      <c r="E17" s="6">
        <v>3.2</v>
      </c>
      <c r="F17" s="6">
        <v>1.7</v>
      </c>
      <c r="G17" s="6">
        <v>1</v>
      </c>
      <c r="H17" s="6">
        <v>5.9</v>
      </c>
      <c r="I17" s="6">
        <v>2.5</v>
      </c>
      <c r="J17" s="6">
        <f>5.1-2.2</f>
        <v>2.8999999999999995</v>
      </c>
    </row>
    <row r="18" spans="1:21">
      <c r="A18">
        <v>16</v>
      </c>
      <c r="B18" s="6">
        <v>7.8</v>
      </c>
      <c r="C18" s="6">
        <v>1.4</v>
      </c>
      <c r="D18" s="6">
        <v>0.1</v>
      </c>
      <c r="E18" s="6">
        <v>0.8</v>
      </c>
      <c r="F18" s="6">
        <v>0.3</v>
      </c>
      <c r="G18" s="6">
        <v>1.3</v>
      </c>
      <c r="H18" s="6">
        <v>6.1</v>
      </c>
      <c r="I18" s="6">
        <v>2.5</v>
      </c>
      <c r="J18" s="6">
        <f>2.2-2.1</f>
        <v>0.10000000000000009</v>
      </c>
    </row>
    <row r="19" spans="1:21">
      <c r="A19">
        <v>17</v>
      </c>
      <c r="B19" s="6">
        <v>4</v>
      </c>
      <c r="C19" s="6">
        <v>1.4</v>
      </c>
      <c r="D19" s="6">
        <v>0.8</v>
      </c>
      <c r="E19" s="6">
        <v>4.5</v>
      </c>
      <c r="F19" s="6">
        <v>1.9</v>
      </c>
      <c r="G19" s="6">
        <v>0.4</v>
      </c>
      <c r="H19" s="6">
        <v>2.7</v>
      </c>
      <c r="I19" s="6">
        <v>1.9</v>
      </c>
      <c r="J19" s="6">
        <f>4.7-2.2</f>
        <v>2.5</v>
      </c>
    </row>
    <row r="20" spans="1:21">
      <c r="A20">
        <v>18</v>
      </c>
      <c r="B20" s="6">
        <v>6.1</v>
      </c>
      <c r="C20" s="6">
        <v>2</v>
      </c>
      <c r="D20" s="6">
        <v>1.1000000000000001</v>
      </c>
      <c r="E20" s="6">
        <v>1.1000000000000001</v>
      </c>
      <c r="F20" s="6">
        <v>0.7</v>
      </c>
      <c r="G20" s="6">
        <v>0.9</v>
      </c>
      <c r="H20" s="6">
        <v>4.4000000000000004</v>
      </c>
      <c r="I20" s="6">
        <v>3.5</v>
      </c>
      <c r="J20" s="6">
        <f>2.2-2.2</f>
        <v>0</v>
      </c>
    </row>
    <row r="21" spans="1:21">
      <c r="A21">
        <v>19</v>
      </c>
      <c r="B21" s="6">
        <v>2.5</v>
      </c>
      <c r="C21" s="6">
        <v>1</v>
      </c>
      <c r="D21" s="6">
        <v>1.5</v>
      </c>
      <c r="E21" s="6">
        <v>5.5</v>
      </c>
      <c r="F21" s="6">
        <v>2.6</v>
      </c>
      <c r="G21" s="6">
        <v>3.5</v>
      </c>
      <c r="H21" s="6">
        <v>1.1000000000000001</v>
      </c>
      <c r="I21" s="6">
        <v>1.9</v>
      </c>
      <c r="J21" s="6">
        <f>2.2-2.2</f>
        <v>0</v>
      </c>
    </row>
    <row r="22" spans="1:21">
      <c r="A22">
        <v>20</v>
      </c>
      <c r="B22" s="6">
        <v>3.3</v>
      </c>
      <c r="C22" s="6">
        <v>1</v>
      </c>
      <c r="D22" s="6">
        <v>2</v>
      </c>
      <c r="E22" s="6">
        <v>2.2000000000000002</v>
      </c>
      <c r="F22" s="6">
        <v>0.9</v>
      </c>
      <c r="G22" s="6">
        <v>2.4</v>
      </c>
      <c r="H22" s="6">
        <v>0.3</v>
      </c>
      <c r="I22" s="6">
        <v>1.4</v>
      </c>
      <c r="J22" s="6">
        <f>2.4-2.2</f>
        <v>0.19999999999999973</v>
      </c>
    </row>
    <row r="23" spans="1:21">
      <c r="B23" s="6"/>
      <c r="C23" s="6"/>
      <c r="D23" s="6"/>
      <c r="E23" s="6"/>
      <c r="F23" s="6"/>
      <c r="G23" s="6"/>
      <c r="H23" s="6"/>
      <c r="I23" s="6"/>
      <c r="J23" s="6"/>
    </row>
    <row r="24" spans="1:21">
      <c r="A24" t="s">
        <v>7</v>
      </c>
      <c r="B24" s="6">
        <f>AVERAGE((B3:B22))</f>
        <v>4.25</v>
      </c>
      <c r="C24" s="6">
        <f t="shared" ref="C24:J24" si="0">AVERAGE((C3:C22))</f>
        <v>1.4749999999999999</v>
      </c>
      <c r="D24" s="6">
        <f t="shared" si="0"/>
        <v>1.5650000000000002</v>
      </c>
      <c r="E24" s="6">
        <f t="shared" si="0"/>
        <v>3.9249999999999994</v>
      </c>
      <c r="F24" s="6">
        <f t="shared" si="0"/>
        <v>2.5649999999999999</v>
      </c>
      <c r="G24" s="6">
        <f t="shared" si="0"/>
        <v>1.6949999999999998</v>
      </c>
      <c r="H24" s="6">
        <f t="shared" si="0"/>
        <v>5.82</v>
      </c>
      <c r="I24" s="6">
        <f t="shared" si="0"/>
        <v>1.52</v>
      </c>
      <c r="J24" s="6">
        <f t="shared" si="0"/>
        <v>1.46</v>
      </c>
    </row>
    <row r="25" spans="1:21">
      <c r="A25" t="s">
        <v>8</v>
      </c>
      <c r="B25" s="6">
        <f>STDEV(B3:B22)</f>
        <v>2.5037866060071998</v>
      </c>
      <c r="C25" s="6">
        <f>STDEV(C3:C22)</f>
        <v>1.2268380410418354</v>
      </c>
      <c r="D25" s="6">
        <f>STDEV(D3:D22)</f>
        <v>1.053452968999915</v>
      </c>
      <c r="E25" s="6">
        <f t="shared" ref="E25:J25" si="1">STDEV(E3:E22)</f>
        <v>2.6183311277867145</v>
      </c>
      <c r="F25" s="6">
        <f t="shared" si="1"/>
        <v>1.6560177344588152</v>
      </c>
      <c r="G25" s="6">
        <f t="shared" si="1"/>
        <v>1.2483568147136885</v>
      </c>
      <c r="H25" s="6">
        <f t="shared" si="1"/>
        <v>3.4266141029486121</v>
      </c>
      <c r="I25" s="6">
        <f t="shared" si="1"/>
        <v>1.10672584918902</v>
      </c>
      <c r="J25" s="6">
        <f t="shared" si="1"/>
        <v>1.1385124181649446</v>
      </c>
    </row>
    <row r="26" spans="1:21">
      <c r="A26" t="s">
        <v>9</v>
      </c>
      <c r="B26" s="6">
        <f>B24+B25*3</f>
        <v>11.761359818021599</v>
      </c>
      <c r="C26" s="6">
        <f t="shared" ref="C26:J26" si="2">C24+C25*3</f>
        <v>5.1555141231255055</v>
      </c>
      <c r="D26" s="6">
        <f t="shared" si="2"/>
        <v>4.7253589069997455</v>
      </c>
      <c r="E26" s="6">
        <f t="shared" si="2"/>
        <v>11.779993383360143</v>
      </c>
      <c r="F26" s="6">
        <f t="shared" si="2"/>
        <v>7.5330532033764452</v>
      </c>
      <c r="G26" s="6">
        <f t="shared" si="2"/>
        <v>5.4400704441410657</v>
      </c>
      <c r="H26" s="6">
        <f t="shared" si="2"/>
        <v>16.099842308845837</v>
      </c>
      <c r="I26" s="6">
        <f t="shared" si="2"/>
        <v>4.8401775475670599</v>
      </c>
      <c r="J26" s="6">
        <f t="shared" si="2"/>
        <v>4.8755372544948337</v>
      </c>
      <c r="M26" s="13" t="s">
        <v>4</v>
      </c>
      <c r="N26" s="13" t="s">
        <v>54</v>
      </c>
      <c r="O26" s="13" t="s">
        <v>5</v>
      </c>
      <c r="P26" s="13" t="s">
        <v>55</v>
      </c>
      <c r="Q26" s="13" t="s">
        <v>6</v>
      </c>
      <c r="R26" s="13" t="s">
        <v>56</v>
      </c>
      <c r="U26" s="3"/>
    </row>
    <row r="27" spans="1:21">
      <c r="B27" s="7"/>
      <c r="C27" s="7"/>
      <c r="D27" s="7"/>
      <c r="E27" s="7"/>
      <c r="F27" s="7"/>
      <c r="G27" s="7"/>
      <c r="H27" s="7"/>
      <c r="I27" s="7"/>
      <c r="J27" s="7"/>
      <c r="K27" s="13" t="s">
        <v>25</v>
      </c>
      <c r="L27" s="14" t="s">
        <v>51</v>
      </c>
      <c r="M27" s="12">
        <v>4.25</v>
      </c>
      <c r="N27" s="12">
        <v>2.5037866060071998</v>
      </c>
      <c r="O27" s="12">
        <v>1.4749999999999999</v>
      </c>
      <c r="P27" s="12">
        <v>1.2268380410418354</v>
      </c>
      <c r="Q27" s="12">
        <v>1.5650000000000002</v>
      </c>
      <c r="R27" s="12">
        <v>1.053452968999915</v>
      </c>
    </row>
    <row r="28" spans="1:21">
      <c r="B28" t="s">
        <v>10</v>
      </c>
      <c r="C28" t="s">
        <v>11</v>
      </c>
      <c r="D28" t="s">
        <v>12</v>
      </c>
      <c r="L28" s="14" t="s">
        <v>52</v>
      </c>
      <c r="M28" s="12">
        <v>3.9249999999999994</v>
      </c>
      <c r="N28" s="12">
        <v>2.6183311277867145</v>
      </c>
      <c r="O28" s="12">
        <v>2.5649999999999999</v>
      </c>
      <c r="P28" s="12">
        <v>1.6560177344588152</v>
      </c>
      <c r="Q28" s="12">
        <v>1.6949999999999998</v>
      </c>
      <c r="R28" s="12">
        <v>1.2483568147136885</v>
      </c>
    </row>
    <row r="29" spans="1:21">
      <c r="B29" s="6">
        <f>MAX(B26,E26,H26)</f>
        <v>16.099842308845837</v>
      </c>
      <c r="C29" s="6">
        <f>MAX(C26,F26,I26)</f>
        <v>7.5330532033764452</v>
      </c>
      <c r="D29" s="6">
        <f>MAX(D26,G26,J26)</f>
        <v>5.4400704441410657</v>
      </c>
      <c r="L29" s="14" t="s">
        <v>53</v>
      </c>
      <c r="M29" s="12">
        <v>5.82</v>
      </c>
      <c r="N29" s="12">
        <v>3.4266141029486121</v>
      </c>
      <c r="O29" s="12">
        <v>1.52</v>
      </c>
      <c r="P29" s="12">
        <v>1.10672584918902</v>
      </c>
      <c r="Q29" s="12">
        <v>1.46</v>
      </c>
      <c r="R29" s="12">
        <v>1.1385124181649446</v>
      </c>
    </row>
    <row r="31" spans="1:21">
      <c r="M31" s="13" t="s">
        <v>4</v>
      </c>
      <c r="N31" s="13" t="s">
        <v>54</v>
      </c>
      <c r="O31" s="13" t="s">
        <v>5</v>
      </c>
      <c r="P31" s="13" t="s">
        <v>55</v>
      </c>
      <c r="Q31" s="13" t="s">
        <v>57</v>
      </c>
      <c r="R31" s="13" t="s">
        <v>58</v>
      </c>
    </row>
    <row r="32" spans="1:21">
      <c r="E32" s="6"/>
      <c r="L32" s="14" t="s">
        <v>51</v>
      </c>
      <c r="M32" s="12">
        <f>M27</f>
        <v>4.25</v>
      </c>
      <c r="N32" s="12">
        <f t="shared" ref="N32:P32" si="3">N27</f>
        <v>2.5037866060071998</v>
      </c>
      <c r="O32" s="12">
        <f t="shared" si="3"/>
        <v>1.4749999999999999</v>
      </c>
      <c r="P32" s="12">
        <f t="shared" si="3"/>
        <v>1.2268380410418354</v>
      </c>
      <c r="Q32" s="12">
        <f t="shared" ref="Q32:R34" si="4">Q27*0.01745329251</f>
        <v>2.7314402778150001E-2</v>
      </c>
      <c r="R32" s="12">
        <f t="shared" si="4"/>
        <v>1.8386222813483479E-2</v>
      </c>
    </row>
    <row r="33" spans="12:18">
      <c r="L33" s="14" t="s">
        <v>52</v>
      </c>
      <c r="M33" s="12">
        <f t="shared" ref="M33:P33" si="5">M28</f>
        <v>3.9249999999999994</v>
      </c>
      <c r="N33" s="12">
        <f t="shared" si="5"/>
        <v>2.6183311277867145</v>
      </c>
      <c r="O33" s="12">
        <f t="shared" si="5"/>
        <v>2.5649999999999999</v>
      </c>
      <c r="P33" s="12">
        <f t="shared" si="5"/>
        <v>1.6560177344588152</v>
      </c>
      <c r="Q33" s="12">
        <f t="shared" si="4"/>
        <v>2.9583330804449998E-2</v>
      </c>
      <c r="R33" s="12">
        <f t="shared" si="4"/>
        <v>2.1787936644049877E-2</v>
      </c>
    </row>
    <row r="34" spans="12:18">
      <c r="L34" s="14" t="s">
        <v>53</v>
      </c>
      <c r="M34" s="12">
        <f t="shared" ref="M34:P34" si="6">M29</f>
        <v>5.82</v>
      </c>
      <c r="N34" s="12">
        <f t="shared" si="6"/>
        <v>3.4266141029486121</v>
      </c>
      <c r="O34" s="12">
        <f t="shared" si="6"/>
        <v>1.52</v>
      </c>
      <c r="P34" s="12">
        <f t="shared" si="6"/>
        <v>1.10672584918902</v>
      </c>
      <c r="Q34" s="12">
        <f t="shared" si="4"/>
        <v>2.5481807064599998E-2</v>
      </c>
      <c r="R34" s="12">
        <f t="shared" si="4"/>
        <v>1.9870790260500214E-2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U35" sqref="U35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7" t="s">
        <v>0</v>
      </c>
      <c r="C1" s="17"/>
      <c r="D1" s="17"/>
      <c r="E1" s="17" t="s">
        <v>1</v>
      </c>
      <c r="F1" s="17"/>
      <c r="G1" s="17"/>
      <c r="H1" s="17" t="s">
        <v>2</v>
      </c>
      <c r="I1" s="17"/>
      <c r="J1" s="17"/>
    </row>
    <row r="2" spans="1:10">
      <c r="A2" s="1" t="s">
        <v>3</v>
      </c>
      <c r="B2" t="s">
        <v>4</v>
      </c>
      <c r="C2" t="s">
        <v>5</v>
      </c>
      <c r="D2" s="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 s="1">
        <v>1</v>
      </c>
      <c r="B3" s="6">
        <v>0.1</v>
      </c>
      <c r="C3" s="6">
        <v>7.9</v>
      </c>
      <c r="D3" s="6">
        <f>4.6-4</f>
        <v>0.59999999999999964</v>
      </c>
      <c r="E3" s="6">
        <v>1</v>
      </c>
      <c r="F3" s="6">
        <v>1.7</v>
      </c>
      <c r="G3" s="6">
        <f>3.2-2.3</f>
        <v>0.90000000000000036</v>
      </c>
      <c r="H3" s="6">
        <v>15.3</v>
      </c>
      <c r="I3" s="6">
        <v>1.9</v>
      </c>
      <c r="J3" s="6">
        <f>5.3-3.6</f>
        <v>1.6999999999999997</v>
      </c>
    </row>
    <row r="4" spans="1:10">
      <c r="A4" s="1">
        <v>2</v>
      </c>
      <c r="B4" s="6">
        <v>6.7</v>
      </c>
      <c r="C4" s="6">
        <v>12.8</v>
      </c>
      <c r="D4" s="6">
        <f>3</f>
        <v>3</v>
      </c>
      <c r="E4" s="6">
        <v>7.9</v>
      </c>
      <c r="F4" s="6">
        <v>1</v>
      </c>
      <c r="G4" s="6">
        <f>3.2-2.1</f>
        <v>1.1000000000000001</v>
      </c>
      <c r="H4" s="6">
        <v>3.6</v>
      </c>
      <c r="I4" s="6">
        <v>0.4</v>
      </c>
      <c r="J4" s="6">
        <f>3.6-3.2</f>
        <v>0.39999999999999991</v>
      </c>
    </row>
    <row r="5" spans="1:10">
      <c r="A5" s="1">
        <v>3</v>
      </c>
      <c r="B5" s="6">
        <v>5.7</v>
      </c>
      <c r="C5" s="6">
        <v>6.5</v>
      </c>
      <c r="D5" s="6">
        <f>6-4</f>
        <v>2</v>
      </c>
      <c r="E5" s="6">
        <v>5.5</v>
      </c>
      <c r="F5" s="6">
        <v>0.3</v>
      </c>
      <c r="G5" s="6">
        <f>3.2-2.5</f>
        <v>0.70000000000000018</v>
      </c>
      <c r="H5" s="6">
        <v>7.2</v>
      </c>
      <c r="I5" s="6">
        <v>2.2000000000000002</v>
      </c>
      <c r="J5" s="6">
        <f>4.6-3.6</f>
        <v>0.99999999999999956</v>
      </c>
    </row>
    <row r="6" spans="1:10">
      <c r="A6" s="1">
        <v>4</v>
      </c>
      <c r="B6" s="6">
        <v>5</v>
      </c>
      <c r="C6" s="6">
        <v>0.6</v>
      </c>
      <c r="D6" s="6">
        <f>5.8-4</f>
        <v>1.7999999999999998</v>
      </c>
      <c r="E6" s="6">
        <v>4.5999999999999996</v>
      </c>
      <c r="F6" s="6">
        <v>0.5</v>
      </c>
      <c r="G6" s="6">
        <f>3.2-2.6</f>
        <v>0.60000000000000009</v>
      </c>
      <c r="H6" s="6">
        <v>11.3</v>
      </c>
      <c r="I6" s="6">
        <v>1.7</v>
      </c>
      <c r="J6" s="6">
        <f>3.8-3.6</f>
        <v>0.19999999999999973</v>
      </c>
    </row>
    <row r="7" spans="1:10">
      <c r="A7" s="1">
        <v>5</v>
      </c>
      <c r="B7" s="6">
        <v>5.5</v>
      </c>
      <c r="C7" s="6">
        <v>7.6</v>
      </c>
      <c r="D7" s="6">
        <f>4-2.8</f>
        <v>1.2000000000000002</v>
      </c>
      <c r="E7" s="6">
        <v>2.7</v>
      </c>
      <c r="F7" s="6">
        <v>1.4</v>
      </c>
      <c r="G7" s="6">
        <f>3.2-2.4</f>
        <v>0.80000000000000027</v>
      </c>
      <c r="H7" s="6">
        <v>4</v>
      </c>
      <c r="I7" s="6">
        <v>0.2</v>
      </c>
      <c r="J7" s="6">
        <f>3.6-2.7</f>
        <v>0.89999999999999991</v>
      </c>
    </row>
    <row r="8" spans="1:10">
      <c r="A8" s="1">
        <v>6</v>
      </c>
      <c r="B8" s="6">
        <v>7.1</v>
      </c>
      <c r="C8" s="6">
        <v>9.4</v>
      </c>
      <c r="D8" s="6">
        <f>8.1-4</f>
        <v>4.0999999999999996</v>
      </c>
      <c r="E8" s="6">
        <v>3.4</v>
      </c>
      <c r="F8" s="6">
        <v>2</v>
      </c>
      <c r="G8" s="6">
        <f>3.2-3.2</f>
        <v>0</v>
      </c>
      <c r="H8" s="6">
        <v>8.4</v>
      </c>
      <c r="I8" s="6">
        <v>5.5</v>
      </c>
      <c r="J8" s="6">
        <f>4.4-3.2</f>
        <v>1.2000000000000002</v>
      </c>
    </row>
    <row r="9" spans="1:10">
      <c r="A9" s="1">
        <v>7</v>
      </c>
      <c r="B9" s="6">
        <v>7</v>
      </c>
      <c r="C9" s="6">
        <v>7.1</v>
      </c>
      <c r="D9" s="6">
        <f>6.9-4</f>
        <v>2.9000000000000004</v>
      </c>
      <c r="E9" s="6">
        <v>1.5</v>
      </c>
      <c r="F9" s="6">
        <v>2.2999999999999998</v>
      </c>
      <c r="G9" s="6">
        <f>3.2-3.2</f>
        <v>0</v>
      </c>
      <c r="H9" s="6">
        <v>7.6</v>
      </c>
      <c r="I9" s="6">
        <v>3.2</v>
      </c>
      <c r="J9" s="6">
        <f>5.2-3.2</f>
        <v>2</v>
      </c>
    </row>
    <row r="10" spans="1:10">
      <c r="A10" s="1">
        <v>8</v>
      </c>
      <c r="B10" s="6">
        <v>10.7</v>
      </c>
      <c r="C10" s="6">
        <v>0.4</v>
      </c>
      <c r="D10" s="6">
        <f>4-3.8</f>
        <v>0.20000000000000018</v>
      </c>
      <c r="E10" s="6">
        <v>3.1</v>
      </c>
      <c r="F10" s="6">
        <v>0.7</v>
      </c>
      <c r="G10" s="6">
        <f>3.2-2.9</f>
        <v>0.30000000000000027</v>
      </c>
      <c r="H10" s="6">
        <v>0.1</v>
      </c>
      <c r="I10" s="6">
        <v>1.4</v>
      </c>
      <c r="J10" s="6">
        <f>5.2-3.2</f>
        <v>2</v>
      </c>
    </row>
    <row r="11" spans="1:10">
      <c r="A11" s="1">
        <v>9</v>
      </c>
      <c r="B11" s="6">
        <v>13.9</v>
      </c>
      <c r="C11" s="6">
        <v>2.4</v>
      </c>
      <c r="D11" s="6">
        <f>4.7-4</f>
        <v>0.70000000000000018</v>
      </c>
      <c r="E11" s="6">
        <v>3.7</v>
      </c>
      <c r="F11" s="6">
        <v>0.8</v>
      </c>
      <c r="G11" s="6">
        <f>4.1-3.2</f>
        <v>0.89999999999999947</v>
      </c>
      <c r="H11" s="6">
        <v>7.8</v>
      </c>
      <c r="I11" s="6">
        <v>0.2</v>
      </c>
      <c r="J11" s="6">
        <f>5.5-3.2</f>
        <v>2.2999999999999998</v>
      </c>
    </row>
    <row r="12" spans="1:10">
      <c r="A12" s="1">
        <v>10</v>
      </c>
      <c r="B12" s="6">
        <v>6.8</v>
      </c>
      <c r="C12" s="6">
        <v>7.1</v>
      </c>
      <c r="D12" s="6">
        <f>4.9-4</f>
        <v>0.90000000000000036</v>
      </c>
      <c r="E12" s="6">
        <v>5.8</v>
      </c>
      <c r="F12" s="6">
        <v>4.2</v>
      </c>
      <c r="G12" s="6">
        <f>5.4-3.2</f>
        <v>2.2000000000000002</v>
      </c>
      <c r="H12" s="6">
        <v>5.4</v>
      </c>
      <c r="I12" s="6">
        <v>1.2</v>
      </c>
      <c r="J12" s="6">
        <f>4.2-3.2</f>
        <v>1</v>
      </c>
    </row>
    <row r="13" spans="1:10">
      <c r="A13" s="1">
        <v>11</v>
      </c>
      <c r="B13" s="6">
        <v>0.8</v>
      </c>
      <c r="C13" s="6">
        <v>4.4000000000000004</v>
      </c>
      <c r="D13" s="6">
        <v>0</v>
      </c>
      <c r="E13" s="6">
        <v>0.3</v>
      </c>
      <c r="F13" s="6">
        <v>0.9</v>
      </c>
      <c r="G13" s="6">
        <f>3.8-3.2</f>
        <v>0.59999999999999964</v>
      </c>
      <c r="H13" s="6">
        <v>4</v>
      </c>
      <c r="I13" s="6">
        <v>2.7</v>
      </c>
      <c r="J13" s="6">
        <f>5.3-3.6</f>
        <v>1.6999999999999997</v>
      </c>
    </row>
    <row r="14" spans="1:10">
      <c r="A14" s="1">
        <v>12</v>
      </c>
      <c r="B14" s="6">
        <v>4.8</v>
      </c>
      <c r="C14" s="6">
        <v>7.6</v>
      </c>
      <c r="D14" s="6">
        <v>0.2</v>
      </c>
      <c r="E14" s="6">
        <v>2.9</v>
      </c>
      <c r="F14" s="6">
        <v>1.3</v>
      </c>
      <c r="G14" s="6">
        <f>5.7-3.2</f>
        <v>2.5</v>
      </c>
      <c r="H14" s="6">
        <v>2</v>
      </c>
      <c r="I14" s="6">
        <v>4.8</v>
      </c>
      <c r="J14" s="6">
        <f>4.8-3.6</f>
        <v>1.1999999999999997</v>
      </c>
    </row>
    <row r="15" spans="1:10">
      <c r="A15" s="1">
        <v>13</v>
      </c>
      <c r="B15" s="6">
        <v>6.8</v>
      </c>
      <c r="C15" s="6">
        <v>2.7</v>
      </c>
      <c r="D15" s="6">
        <v>0.5</v>
      </c>
      <c r="E15" s="6">
        <v>2.7</v>
      </c>
      <c r="F15" s="6">
        <v>5.4</v>
      </c>
      <c r="G15" s="6">
        <f>13.7-13</f>
        <v>0.69999999999999929</v>
      </c>
      <c r="H15" s="6">
        <v>15.2</v>
      </c>
      <c r="I15" s="6">
        <v>7.2</v>
      </c>
      <c r="J15" s="6">
        <f>3.9-3.6</f>
        <v>0.29999999999999982</v>
      </c>
    </row>
    <row r="16" spans="1:10">
      <c r="A16" s="1">
        <v>14</v>
      </c>
      <c r="B16" s="6">
        <v>0.1</v>
      </c>
      <c r="C16" s="6">
        <v>0.7</v>
      </c>
      <c r="D16" s="6">
        <v>0.3</v>
      </c>
      <c r="E16" s="6">
        <v>2</v>
      </c>
      <c r="F16" s="6">
        <v>1.2</v>
      </c>
      <c r="G16" s="6">
        <f>15.9-13.7</f>
        <v>2.2000000000000011</v>
      </c>
      <c r="H16" s="6">
        <v>0.1</v>
      </c>
      <c r="I16" s="6">
        <v>2.2000000000000002</v>
      </c>
      <c r="J16" s="6">
        <f>3.6-2.8</f>
        <v>0.80000000000000027</v>
      </c>
    </row>
    <row r="17" spans="1:18">
      <c r="A17" s="1">
        <v>15</v>
      </c>
      <c r="B17" s="6">
        <v>0.7</v>
      </c>
      <c r="C17" s="6">
        <v>0.7</v>
      </c>
      <c r="D17" s="6">
        <v>1.1000000000000001</v>
      </c>
      <c r="E17" s="6">
        <v>1.5</v>
      </c>
      <c r="F17" s="6">
        <v>6.4</v>
      </c>
      <c r="G17" s="6">
        <f>13.7-12.8</f>
        <v>0.89999999999999858</v>
      </c>
      <c r="H17" s="6">
        <v>1.7</v>
      </c>
      <c r="I17" s="6">
        <v>2.2999999999999998</v>
      </c>
      <c r="J17" s="6">
        <f>5.4-3.6</f>
        <v>1.8000000000000003</v>
      </c>
    </row>
    <row r="18" spans="1:18">
      <c r="A18" s="1">
        <v>16</v>
      </c>
      <c r="B18" s="6">
        <v>9.5</v>
      </c>
      <c r="C18" s="6">
        <v>3.2</v>
      </c>
      <c r="D18" s="6">
        <v>2.1</v>
      </c>
      <c r="E18" s="6">
        <v>1.7</v>
      </c>
      <c r="F18" s="6">
        <v>1.3</v>
      </c>
      <c r="G18" s="6">
        <f>3.2-2.1</f>
        <v>1.1000000000000001</v>
      </c>
      <c r="H18" s="6">
        <v>3.5</v>
      </c>
      <c r="I18" s="6">
        <v>2.2999999999999998</v>
      </c>
      <c r="J18" s="6">
        <f>4.8-3.6</f>
        <v>1.1999999999999997</v>
      </c>
    </row>
    <row r="19" spans="1:18">
      <c r="A19" s="1">
        <v>17</v>
      </c>
      <c r="B19" s="6">
        <v>2.6</v>
      </c>
      <c r="C19" s="6">
        <v>1.6</v>
      </c>
      <c r="D19" s="6">
        <v>4.3</v>
      </c>
      <c r="E19" s="6">
        <v>5.8</v>
      </c>
      <c r="F19" s="6">
        <v>4.5999999999999996</v>
      </c>
      <c r="G19" s="6">
        <f>13.7-10.9</f>
        <v>2.7999999999999989</v>
      </c>
      <c r="H19" s="6">
        <v>5.5</v>
      </c>
      <c r="I19" s="6">
        <v>3.1</v>
      </c>
      <c r="J19" s="6">
        <f>3.6-2.9</f>
        <v>0.70000000000000018</v>
      </c>
    </row>
    <row r="20" spans="1:18">
      <c r="A20" s="1">
        <v>18</v>
      </c>
      <c r="B20" s="6">
        <v>14.7</v>
      </c>
      <c r="C20" s="6">
        <v>2.2999999999999998</v>
      </c>
      <c r="D20" s="6">
        <v>3</v>
      </c>
      <c r="E20" s="6">
        <v>4.3</v>
      </c>
      <c r="F20" s="6">
        <v>5.4</v>
      </c>
      <c r="G20" s="6">
        <f>19.4-13.7</f>
        <v>5.6999999999999993</v>
      </c>
      <c r="H20" s="6">
        <v>5.4</v>
      </c>
      <c r="I20" s="6">
        <v>0.2</v>
      </c>
      <c r="J20" s="6">
        <f>6.2-3.6</f>
        <v>2.6</v>
      </c>
    </row>
    <row r="21" spans="1:18">
      <c r="A21" s="1">
        <v>19</v>
      </c>
      <c r="B21" s="6">
        <v>6.7</v>
      </c>
      <c r="C21" s="6">
        <v>0.2</v>
      </c>
      <c r="D21" s="6">
        <v>1.8</v>
      </c>
      <c r="E21" s="6">
        <v>13.2</v>
      </c>
      <c r="F21" s="6">
        <v>3.4</v>
      </c>
      <c r="G21" s="6">
        <f>19.1-13.7</f>
        <v>5.4000000000000021</v>
      </c>
      <c r="H21" s="6">
        <v>13.6</v>
      </c>
      <c r="I21" s="6">
        <v>0.5</v>
      </c>
      <c r="J21" s="6">
        <f>5.3-3.6</f>
        <v>1.6999999999999997</v>
      </c>
    </row>
    <row r="22" spans="1:18">
      <c r="A22" s="1">
        <v>20</v>
      </c>
      <c r="B22" s="6">
        <v>10.6</v>
      </c>
      <c r="C22" s="6">
        <v>4.7</v>
      </c>
      <c r="D22" s="6">
        <v>1.9</v>
      </c>
      <c r="E22" s="6">
        <v>9.6</v>
      </c>
      <c r="F22" s="6">
        <v>12.7</v>
      </c>
      <c r="G22" s="6">
        <f>13.7-10.1</f>
        <v>3.5999999999999996</v>
      </c>
      <c r="H22" s="6">
        <v>5.3</v>
      </c>
      <c r="I22" s="6">
        <v>4.0999999999999996</v>
      </c>
      <c r="J22" s="6">
        <f>4.9-3.6</f>
        <v>1.3000000000000003</v>
      </c>
    </row>
    <row r="24" spans="1:18">
      <c r="A24" s="1" t="s">
        <v>7</v>
      </c>
      <c r="B24" s="6">
        <f>AVERAGE((B3:B22))</f>
        <v>6.2899999999999991</v>
      </c>
      <c r="C24" s="6">
        <f>AVERAGE((C3:C22))</f>
        <v>4.4950000000000001</v>
      </c>
      <c r="D24" s="6">
        <f>AVERAGE((D3:D22))</f>
        <v>1.6300000000000001</v>
      </c>
      <c r="E24" s="6">
        <f>AVERAGE(E3:E22)</f>
        <v>4.1599999999999993</v>
      </c>
      <c r="F24" s="6">
        <f t="shared" ref="F24:J24" si="0">AVERAGE(F3:F22)</f>
        <v>2.875</v>
      </c>
      <c r="G24" s="6">
        <f t="shared" si="0"/>
        <v>1.65</v>
      </c>
      <c r="H24" s="6">
        <f>AVERAGE(H3:H22)</f>
        <v>6.3500000000000005</v>
      </c>
      <c r="I24" s="6">
        <f t="shared" si="0"/>
        <v>2.3650000000000002</v>
      </c>
      <c r="J24" s="6">
        <f t="shared" si="0"/>
        <v>1.3</v>
      </c>
    </row>
    <row r="25" spans="1:18">
      <c r="A25" s="1" t="s">
        <v>8</v>
      </c>
      <c r="B25" s="6">
        <f>STDEV(B3:B22)</f>
        <v>4.201992008810258</v>
      </c>
      <c r="C25" s="6">
        <f t="shared" ref="C25:J25" si="1">STDEV(C3:C22)</f>
        <v>3.5779257442796295</v>
      </c>
      <c r="D25" s="6">
        <f t="shared" si="1"/>
        <v>1.2937501589117624</v>
      </c>
      <c r="E25" s="6">
        <f t="shared" si="1"/>
        <v>3.1640081176288177</v>
      </c>
      <c r="F25" s="6">
        <f t="shared" si="1"/>
        <v>2.9723063878338469</v>
      </c>
      <c r="G25" s="6">
        <f t="shared" si="1"/>
        <v>1.6417256646269307</v>
      </c>
      <c r="H25" s="6">
        <f t="shared" si="1"/>
        <v>4.5486261662176624</v>
      </c>
      <c r="I25" s="6">
        <f t="shared" si="1"/>
        <v>1.8904956186700155</v>
      </c>
      <c r="J25" s="6">
        <f t="shared" si="1"/>
        <v>0.66490996620436871</v>
      </c>
    </row>
    <row r="26" spans="1:18">
      <c r="A26" s="1" t="s">
        <v>9</v>
      </c>
      <c r="B26" s="6">
        <f>B24+3*B25</f>
        <v>18.895976026430773</v>
      </c>
      <c r="C26" s="6">
        <f t="shared" ref="C26:J26" si="2">C24+3*C25</f>
        <v>15.22877723283889</v>
      </c>
      <c r="D26" s="6">
        <f t="shared" si="2"/>
        <v>5.5112504767352872</v>
      </c>
      <c r="E26" s="6">
        <f t="shared" si="2"/>
        <v>13.652024352886453</v>
      </c>
      <c r="F26" s="6">
        <f t="shared" si="2"/>
        <v>11.791919163501541</v>
      </c>
      <c r="G26" s="6">
        <f t="shared" si="2"/>
        <v>6.5751769938807918</v>
      </c>
      <c r="H26" s="6">
        <f t="shared" si="2"/>
        <v>19.995878498652988</v>
      </c>
      <c r="I26" s="6">
        <f t="shared" si="2"/>
        <v>8.0364868560100469</v>
      </c>
      <c r="J26" s="6">
        <f t="shared" si="2"/>
        <v>3.2947298986131059</v>
      </c>
    </row>
    <row r="28" spans="1:18">
      <c r="B28" s="1" t="s">
        <v>10</v>
      </c>
      <c r="C28" s="1" t="s">
        <v>11</v>
      </c>
      <c r="D28" s="1" t="s">
        <v>12</v>
      </c>
    </row>
    <row r="29" spans="1:18">
      <c r="B29" s="2">
        <f>MAX(B26,E26,H26)</f>
        <v>19.995878498652988</v>
      </c>
      <c r="C29" s="2">
        <f>MAX(C26,F26,I26)</f>
        <v>15.22877723283889</v>
      </c>
      <c r="D29" s="2">
        <f>MAX(D26,G26,J26)</f>
        <v>6.5751769938807918</v>
      </c>
    </row>
    <row r="30" spans="1:18">
      <c r="M30" s="13" t="s">
        <v>4</v>
      </c>
      <c r="N30" s="13" t="s">
        <v>54</v>
      </c>
      <c r="O30" s="13" t="s">
        <v>5</v>
      </c>
      <c r="P30" s="13" t="s">
        <v>55</v>
      </c>
      <c r="Q30" s="13" t="s">
        <v>6</v>
      </c>
      <c r="R30" s="13" t="s">
        <v>56</v>
      </c>
    </row>
    <row r="31" spans="1:18">
      <c r="L31" s="14" t="s">
        <v>51</v>
      </c>
      <c r="M31" s="12">
        <v>6.2899999999999991</v>
      </c>
      <c r="N31" s="12">
        <v>4.201992008810258</v>
      </c>
      <c r="O31" s="12">
        <v>4.4950000000000001</v>
      </c>
      <c r="P31" s="12">
        <v>3.5779257442796295</v>
      </c>
      <c r="Q31" s="12">
        <v>1.6300000000000001</v>
      </c>
      <c r="R31" s="12">
        <v>1.2937501589117624</v>
      </c>
    </row>
    <row r="32" spans="1:18">
      <c r="L32" s="14" t="s">
        <v>52</v>
      </c>
      <c r="M32" s="12">
        <v>4.1599999999999993</v>
      </c>
      <c r="N32" s="12">
        <v>3.1640081176288177</v>
      </c>
      <c r="O32" s="12">
        <v>2.875</v>
      </c>
      <c r="P32" s="12">
        <v>2.9723063878338469</v>
      </c>
      <c r="Q32" s="12">
        <v>1.65</v>
      </c>
      <c r="R32" s="12">
        <v>1.6417256646269307</v>
      </c>
    </row>
    <row r="33" spans="12:18">
      <c r="L33" s="14" t="s">
        <v>53</v>
      </c>
      <c r="M33" s="12">
        <v>6.3500000000000005</v>
      </c>
      <c r="N33" s="12">
        <v>4.5486261662176624</v>
      </c>
      <c r="O33" s="12">
        <v>2.3650000000000002</v>
      </c>
      <c r="P33" s="12">
        <v>1.8904956186700155</v>
      </c>
      <c r="Q33" s="12">
        <v>1.3</v>
      </c>
      <c r="R33" s="12">
        <v>0.66490996620436871</v>
      </c>
    </row>
    <row r="35" spans="12:18">
      <c r="M35" s="13" t="s">
        <v>4</v>
      </c>
      <c r="N35" s="13" t="s">
        <v>54</v>
      </c>
      <c r="O35" s="13" t="s">
        <v>5</v>
      </c>
      <c r="P35" s="13" t="s">
        <v>55</v>
      </c>
      <c r="Q35" s="13" t="s">
        <v>57</v>
      </c>
      <c r="R35" s="13" t="s">
        <v>58</v>
      </c>
    </row>
    <row r="36" spans="12:18">
      <c r="L36" s="14" t="s">
        <v>51</v>
      </c>
      <c r="M36" s="12">
        <f>M31</f>
        <v>6.2899999999999991</v>
      </c>
      <c r="N36" s="12">
        <f t="shared" ref="N36:P36" si="3">N31</f>
        <v>4.201992008810258</v>
      </c>
      <c r="O36" s="12">
        <f t="shared" si="3"/>
        <v>4.4950000000000001</v>
      </c>
      <c r="P36" s="12">
        <f t="shared" si="3"/>
        <v>3.5779257442796295</v>
      </c>
      <c r="Q36" s="12">
        <f>Q31*0.01745329251</f>
        <v>2.8448866791300001E-2</v>
      </c>
      <c r="R36" s="12">
        <f>R31*0.01745329251</f>
        <v>2.2580199958345971E-2</v>
      </c>
    </row>
    <row r="37" spans="12:18">
      <c r="L37" s="14" t="s">
        <v>52</v>
      </c>
      <c r="M37" s="12">
        <f t="shared" ref="M37:P37" si="4">M32</f>
        <v>4.1599999999999993</v>
      </c>
      <c r="N37" s="12">
        <f t="shared" si="4"/>
        <v>3.1640081176288177</v>
      </c>
      <c r="O37" s="12">
        <f t="shared" si="4"/>
        <v>2.875</v>
      </c>
      <c r="P37" s="12">
        <f t="shared" si="4"/>
        <v>2.9723063878338469</v>
      </c>
      <c r="Q37" s="12">
        <f t="shared" ref="Q37:R38" si="5">Q32*0.01745329251</f>
        <v>2.8797932641499997E-2</v>
      </c>
      <c r="R37" s="12">
        <f t="shared" si="5"/>
        <v>2.8653518245907981E-2</v>
      </c>
    </row>
    <row r="38" spans="12:18">
      <c r="L38" s="14" t="s">
        <v>53</v>
      </c>
      <c r="M38" s="12">
        <f t="shared" ref="M38:P38" si="6">M33</f>
        <v>6.3500000000000005</v>
      </c>
      <c r="N38" s="12">
        <f t="shared" si="6"/>
        <v>4.5486261662176624</v>
      </c>
      <c r="O38" s="12">
        <f t="shared" si="6"/>
        <v>2.3650000000000002</v>
      </c>
      <c r="P38" s="12">
        <f t="shared" si="6"/>
        <v>1.8904956186700155</v>
      </c>
      <c r="Q38" s="12">
        <f t="shared" si="5"/>
        <v>2.2689280262999999E-2</v>
      </c>
      <c r="R38" s="12">
        <f t="shared" si="5"/>
        <v>1.1604868132979061E-2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abSelected="1" topLeftCell="A13" zoomScale="110" zoomScaleNormal="110" workbookViewId="0">
      <selection activeCell="L36" sqref="L36"/>
    </sheetView>
  </sheetViews>
  <sheetFormatPr defaultRowHeight="15"/>
  <sheetData>
    <row r="1" spans="2:17">
      <c r="C1" s="13" t="s">
        <v>59</v>
      </c>
    </row>
    <row r="2" spans="2:17">
      <c r="C2" s="13" t="s">
        <v>24</v>
      </c>
      <c r="D2" t="s">
        <v>54</v>
      </c>
      <c r="E2" s="13" t="s">
        <v>19</v>
      </c>
      <c r="F2" t="s">
        <v>55</v>
      </c>
      <c r="G2" s="16" t="s">
        <v>60</v>
      </c>
      <c r="H2" t="s">
        <v>58</v>
      </c>
      <c r="L2" s="13" t="s">
        <v>24</v>
      </c>
      <c r="M2" t="s">
        <v>54</v>
      </c>
      <c r="N2" s="13" t="s">
        <v>19</v>
      </c>
      <c r="O2" t="s">
        <v>55</v>
      </c>
      <c r="P2" s="16" t="s">
        <v>60</v>
      </c>
      <c r="Q2" t="s">
        <v>58</v>
      </c>
    </row>
    <row r="3" spans="2:17">
      <c r="B3">
        <v>5</v>
      </c>
      <c r="C3">
        <v>6.2899999999999991</v>
      </c>
      <c r="D3">
        <v>4.2019920088102598</v>
      </c>
      <c r="E3">
        <v>4.4950000000000001</v>
      </c>
      <c r="F3">
        <v>3.5779257442796295</v>
      </c>
      <c r="G3">
        <v>2.8448866791300001E-2</v>
      </c>
      <c r="H3">
        <v>2.2580199958345971E-2</v>
      </c>
      <c r="K3">
        <v>5</v>
      </c>
      <c r="L3">
        <v>4.25</v>
      </c>
      <c r="M3">
        <v>2.5037866060071998</v>
      </c>
      <c r="N3">
        <v>1.4749999999999999</v>
      </c>
      <c r="O3">
        <v>1.2268380410418354</v>
      </c>
      <c r="P3">
        <v>2.7314402778150001E-2</v>
      </c>
      <c r="Q3">
        <v>1.8386222813483479E-2</v>
      </c>
    </row>
    <row r="4" spans="2:17">
      <c r="B4">
        <v>10</v>
      </c>
      <c r="C4">
        <v>4.1599999999999993</v>
      </c>
      <c r="D4">
        <v>3.1640081176288177</v>
      </c>
      <c r="E4">
        <v>2.875</v>
      </c>
      <c r="F4">
        <v>2.9723063878338469</v>
      </c>
      <c r="G4">
        <v>2.8797932641499997E-2</v>
      </c>
      <c r="H4">
        <v>2.8653518245907981E-2</v>
      </c>
      <c r="K4">
        <v>10</v>
      </c>
      <c r="L4">
        <v>3.9249999999999994</v>
      </c>
      <c r="M4">
        <v>2.6183311277867145</v>
      </c>
      <c r="N4">
        <v>2.5649999999999999</v>
      </c>
      <c r="O4">
        <v>1.6560177344588152</v>
      </c>
      <c r="P4">
        <v>2.9583330804449998E-2</v>
      </c>
      <c r="Q4">
        <v>2.1787936644049877E-2</v>
      </c>
    </row>
    <row r="5" spans="2:17">
      <c r="B5">
        <v>20</v>
      </c>
      <c r="C5">
        <v>6.3500000000000005</v>
      </c>
      <c r="D5">
        <v>4.5486261662176624</v>
      </c>
      <c r="E5">
        <v>2.3650000000000002</v>
      </c>
      <c r="F5">
        <v>1.8904956186700155</v>
      </c>
      <c r="G5">
        <v>2.2689280262999999E-2</v>
      </c>
      <c r="H5">
        <v>1.1604868132979061E-2</v>
      </c>
      <c r="K5">
        <v>20</v>
      </c>
      <c r="L5">
        <v>5.82</v>
      </c>
      <c r="M5">
        <v>3.4266141029486121</v>
      </c>
      <c r="N5">
        <v>1.52</v>
      </c>
      <c r="O5">
        <v>1.10672584918902</v>
      </c>
      <c r="P5">
        <v>2.5481807064599998E-2</v>
      </c>
      <c r="Q5">
        <v>1.9870790260500214E-2</v>
      </c>
    </row>
    <row r="7" spans="2:17">
      <c r="C7" s="13"/>
      <c r="D7" s="13"/>
      <c r="E7" s="13"/>
      <c r="F7" s="13"/>
      <c r="G7" s="13"/>
      <c r="H7" s="13"/>
    </row>
    <row r="8" spans="2:17">
      <c r="C8" s="12"/>
      <c r="D8" s="12"/>
      <c r="E8" s="12"/>
      <c r="F8" s="12"/>
      <c r="G8" s="12"/>
      <c r="H8" s="12"/>
    </row>
    <row r="9" spans="2:17">
      <c r="C9" s="12"/>
      <c r="D9" s="12"/>
      <c r="E9" s="12"/>
      <c r="F9" s="12"/>
      <c r="G9" s="12"/>
      <c r="H9" s="12"/>
    </row>
    <row r="10" spans="2:17">
      <c r="C10" s="12"/>
      <c r="D10" s="12"/>
      <c r="E10" s="12"/>
      <c r="F10" s="12"/>
      <c r="G10" s="12"/>
      <c r="H1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V13" zoomScale="170" zoomScaleNormal="170" workbookViewId="0">
      <selection activeCell="AG20" sqref="AG20"/>
    </sheetView>
  </sheetViews>
  <sheetFormatPr defaultColWidth="8.7109375" defaultRowHeight="15"/>
  <cols>
    <col min="1" max="2" width="5.42578125" bestFit="1" customWidth="1"/>
    <col min="3" max="3" width="7.5703125" bestFit="1" customWidth="1"/>
    <col min="4" max="12" width="11.85546875" bestFit="1" customWidth="1"/>
    <col min="13" max="13" width="9"/>
    <col min="16" max="16" width="9"/>
    <col min="23" max="23" width="5.42578125" bestFit="1" customWidth="1"/>
    <col min="24" max="24" width="6.28515625" bestFit="1" customWidth="1"/>
    <col min="25" max="25" width="9" bestFit="1" customWidth="1"/>
    <col min="26" max="26" width="6.42578125" bestFit="1" customWidth="1"/>
    <col min="27" max="27" width="9.140625" bestFit="1" customWidth="1"/>
    <col min="28" max="28" width="6.42578125" bestFit="1" customWidth="1"/>
    <col min="29" max="29" width="9" bestFit="1" customWidth="1"/>
  </cols>
  <sheetData>
    <row r="1" spans="1:37">
      <c r="A1" t="s">
        <v>10</v>
      </c>
      <c r="B1" t="s">
        <v>11</v>
      </c>
      <c r="C1" t="s">
        <v>12</v>
      </c>
    </row>
    <row r="2" spans="1:37">
      <c r="A2" s="2">
        <v>16.099842308845801</v>
      </c>
      <c r="B2" s="2">
        <v>7.5330532033764399</v>
      </c>
      <c r="C2" s="2">
        <v>5.4400704441410603</v>
      </c>
    </row>
    <row r="3" spans="1:37">
      <c r="X3" t="s">
        <v>24</v>
      </c>
      <c r="Y3" t="s">
        <v>48</v>
      </c>
      <c r="Z3" t="s">
        <v>19</v>
      </c>
      <c r="AA3" t="s">
        <v>49</v>
      </c>
      <c r="AB3" t="s">
        <v>64</v>
      </c>
      <c r="AC3" t="s">
        <v>50</v>
      </c>
      <c r="AF3" t="s">
        <v>38</v>
      </c>
      <c r="AG3" t="s">
        <v>48</v>
      </c>
      <c r="AH3" t="s">
        <v>39</v>
      </c>
      <c r="AI3" t="s">
        <v>49</v>
      </c>
      <c r="AJ3" t="s">
        <v>40</v>
      </c>
      <c r="AK3" t="s">
        <v>50</v>
      </c>
    </row>
    <row r="4" spans="1:37">
      <c r="W4">
        <v>1</v>
      </c>
      <c r="X4" s="12">
        <v>50.411645755102043</v>
      </c>
      <c r="Y4" s="12">
        <v>22.812616890718406</v>
      </c>
      <c r="Z4" s="12">
        <v>148.87388379591954</v>
      </c>
      <c r="AA4" s="12">
        <v>12.329816685869007</v>
      </c>
      <c r="AB4" s="12">
        <v>150.96087085714242</v>
      </c>
      <c r="AC4" s="12">
        <v>12.613304472821564</v>
      </c>
      <c r="AE4" t="s">
        <v>15</v>
      </c>
      <c r="AF4" s="12">
        <v>50.411645755102043</v>
      </c>
      <c r="AG4" s="12">
        <v>22.812616890718406</v>
      </c>
      <c r="AH4" s="12">
        <v>148.87388379591954</v>
      </c>
      <c r="AI4" s="12">
        <v>12.329816685869007</v>
      </c>
      <c r="AJ4" s="12">
        <v>150.96087085714242</v>
      </c>
      <c r="AK4" s="12">
        <v>12.613304472821564</v>
      </c>
    </row>
    <row r="5" spans="1:37">
      <c r="E5" s="1" t="s">
        <v>13</v>
      </c>
      <c r="F5" s="1" t="s">
        <v>14</v>
      </c>
      <c r="G5" s="3" t="s">
        <v>6</v>
      </c>
      <c r="W5">
        <v>2</v>
      </c>
      <c r="X5" s="12">
        <v>23.71209908612245</v>
      </c>
      <c r="Y5" s="12">
        <v>16.059335823724702</v>
      </c>
      <c r="Z5" s="12">
        <v>151.81541017551143</v>
      </c>
      <c r="AA5" s="12">
        <v>6.8562847757825898</v>
      </c>
      <c r="AB5" s="12">
        <v>117.5712866857139</v>
      </c>
      <c r="AC5" s="12">
        <v>12.807851760857263</v>
      </c>
      <c r="AE5" t="s">
        <v>61</v>
      </c>
      <c r="AF5" s="12">
        <v>23.71209908612245</v>
      </c>
      <c r="AG5" s="12">
        <v>16.059335823724702</v>
      </c>
      <c r="AH5" s="12">
        <v>151.81541017551143</v>
      </c>
      <c r="AI5" s="12">
        <v>6.8562847757825898</v>
      </c>
      <c r="AJ5" s="12">
        <v>117.5712866857139</v>
      </c>
      <c r="AK5" s="12">
        <v>12.807851760857263</v>
      </c>
    </row>
    <row r="6" spans="1:37">
      <c r="D6" t="s">
        <v>15</v>
      </c>
      <c r="E6">
        <v>1</v>
      </c>
      <c r="F6">
        <v>0</v>
      </c>
      <c r="G6">
        <v>0</v>
      </c>
      <c r="H6" t="s">
        <v>16</v>
      </c>
      <c r="J6" s="4"/>
      <c r="K6" s="4"/>
      <c r="M6" s="5"/>
      <c r="N6" s="5"/>
      <c r="O6" s="5"/>
      <c r="P6" s="5"/>
      <c r="W6">
        <v>3</v>
      </c>
      <c r="X6" s="12">
        <v>23.060372204081638</v>
      </c>
      <c r="Y6" s="12">
        <v>14.85094483747665</v>
      </c>
      <c r="Z6" s="12">
        <v>128.38769693877666</v>
      </c>
      <c r="AA6" s="12">
        <v>11.482378513474547</v>
      </c>
      <c r="AB6" s="12">
        <v>173.23541134693838</v>
      </c>
      <c r="AC6" s="12">
        <v>23.235821145735382</v>
      </c>
      <c r="AE6" t="s">
        <v>17</v>
      </c>
      <c r="AF6" s="12">
        <v>23.060372204081638</v>
      </c>
      <c r="AG6" s="12">
        <v>14.85094483747665</v>
      </c>
      <c r="AH6" s="12">
        <v>128.38769693877666</v>
      </c>
      <c r="AI6" s="12">
        <v>11.482378513474547</v>
      </c>
      <c r="AJ6" s="12">
        <v>173.23541134693838</v>
      </c>
      <c r="AK6" s="12">
        <v>23.235821145735382</v>
      </c>
    </row>
    <row r="7" spans="1:37">
      <c r="D7" t="s">
        <v>17</v>
      </c>
      <c r="E7">
        <v>1.161</v>
      </c>
      <c r="F7">
        <v>7.4999999999999997E-2</v>
      </c>
      <c r="G7">
        <v>-5.4</v>
      </c>
      <c r="H7" t="s">
        <v>16</v>
      </c>
      <c r="J7" s="4"/>
      <c r="K7" s="4"/>
      <c r="M7" s="5"/>
      <c r="N7" s="5"/>
      <c r="O7" s="5"/>
      <c r="P7" s="5"/>
      <c r="W7">
        <v>4</v>
      </c>
      <c r="X7" s="12">
        <v>37.186069959183662</v>
      </c>
      <c r="Y7" s="12">
        <v>14.850241997686163</v>
      </c>
      <c r="Z7" s="12">
        <v>183.2115121224478</v>
      </c>
      <c r="AA7" s="12">
        <v>7.296972233069174</v>
      </c>
      <c r="AB7" s="12">
        <v>115.84973551020366</v>
      </c>
      <c r="AC7" s="12">
        <v>16.265329219752218</v>
      </c>
      <c r="AE7" t="s">
        <v>18</v>
      </c>
      <c r="AF7" s="12">
        <v>37.186069959183662</v>
      </c>
      <c r="AG7" s="12">
        <v>14.850241997686163</v>
      </c>
      <c r="AH7" s="12">
        <v>183.2115121224478</v>
      </c>
      <c r="AI7" s="12">
        <v>7.296972233069174</v>
      </c>
      <c r="AJ7" s="12">
        <v>115.84973551020366</v>
      </c>
      <c r="AK7" s="12">
        <v>16.265329219752218</v>
      </c>
    </row>
    <row r="8" spans="1:37">
      <c r="D8" t="s">
        <v>18</v>
      </c>
      <c r="E8">
        <v>1.161</v>
      </c>
      <c r="F8">
        <v>-7.4999999999999997E-2</v>
      </c>
      <c r="G8">
        <v>5.4</v>
      </c>
      <c r="H8" t="s">
        <v>16</v>
      </c>
      <c r="J8" s="4"/>
      <c r="K8" s="4"/>
      <c r="M8" s="5"/>
      <c r="N8" s="5"/>
      <c r="O8" s="5"/>
      <c r="P8" s="5"/>
      <c r="W8">
        <v>5</v>
      </c>
      <c r="X8" s="12">
        <v>24.355517121775517</v>
      </c>
      <c r="Y8" s="12">
        <v>17.472085512364</v>
      </c>
      <c r="Z8" s="12">
        <v>138.65597546530731</v>
      </c>
      <c r="AA8" s="12">
        <v>6.772731672518213</v>
      </c>
      <c r="AB8" s="12">
        <v>42.796422130611809</v>
      </c>
      <c r="AC8" s="12">
        <v>16.371628170412606</v>
      </c>
      <c r="AE8" t="s">
        <v>62</v>
      </c>
      <c r="AF8" s="12">
        <v>24.355517121775517</v>
      </c>
      <c r="AG8" s="12">
        <v>17.472085512364</v>
      </c>
      <c r="AH8" s="12">
        <v>138.65597546530731</v>
      </c>
      <c r="AI8" s="12">
        <v>6.772731672518213</v>
      </c>
      <c r="AJ8" s="12">
        <v>42.796422130611809</v>
      </c>
      <c r="AK8" s="12">
        <v>16.371628170412606</v>
      </c>
    </row>
    <row r="9" spans="1:37">
      <c r="J9" s="4"/>
      <c r="K9" s="4"/>
      <c r="M9" s="5"/>
      <c r="N9" s="5"/>
      <c r="O9" s="5"/>
      <c r="P9" s="5"/>
      <c r="W9">
        <v>6</v>
      </c>
      <c r="X9" s="12">
        <v>39.156004204081619</v>
      </c>
      <c r="Y9" s="12">
        <v>23.520518842993702</v>
      </c>
      <c r="Z9" s="12">
        <v>7.2727680816338607</v>
      </c>
      <c r="AA9" s="12">
        <v>3.7018294549017585</v>
      </c>
      <c r="AB9" s="12">
        <v>105.24139840816285</v>
      </c>
      <c r="AC9" s="12">
        <v>9.1609169978277656</v>
      </c>
      <c r="AE9" t="s">
        <v>63</v>
      </c>
      <c r="AF9" s="12">
        <v>39.156004204081619</v>
      </c>
      <c r="AG9" s="12">
        <v>23.520518842993702</v>
      </c>
      <c r="AH9" s="12">
        <v>7.2727680816338607</v>
      </c>
      <c r="AI9" s="12">
        <v>3.7018294549017585</v>
      </c>
      <c r="AJ9" s="12">
        <v>105.24139840816285</v>
      </c>
      <c r="AK9" s="12">
        <v>9.1609169978277656</v>
      </c>
    </row>
    <row r="10" spans="1:37">
      <c r="D10" s="9" t="s">
        <v>23</v>
      </c>
      <c r="M10" s="5"/>
      <c r="N10" s="5"/>
      <c r="O10" s="5"/>
      <c r="P10" s="5"/>
    </row>
    <row r="11" spans="1:37">
      <c r="D11" s="18" t="s">
        <v>15</v>
      </c>
      <c r="E11" s="18"/>
      <c r="F11" s="18"/>
      <c r="G11" s="18"/>
      <c r="H11" s="18"/>
      <c r="I11" s="18"/>
      <c r="J11" s="18" t="s">
        <v>17</v>
      </c>
      <c r="K11" s="18"/>
      <c r="L11" s="18"/>
      <c r="M11" s="18"/>
      <c r="N11" s="18"/>
      <c r="O11" s="18"/>
      <c r="P11" s="18" t="s">
        <v>18</v>
      </c>
      <c r="Q11" s="18"/>
      <c r="R11" s="18"/>
      <c r="S11" s="18"/>
      <c r="T11" s="18"/>
      <c r="U11" s="18"/>
    </row>
    <row r="12" spans="1:37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37">
      <c r="C13">
        <v>1</v>
      </c>
      <c r="D13">
        <v>6.1613002653061216E-2</v>
      </c>
      <c r="E13">
        <v>0.15467201000000119</v>
      </c>
      <c r="F13">
        <v>0.15175706285714247</v>
      </c>
      <c r="G13">
        <v>1.1914268916186832E-2</v>
      </c>
      <c r="H13">
        <v>6.1940379882536676E-3</v>
      </c>
      <c r="I13">
        <v>1.2781718064405432E-2</v>
      </c>
      <c r="J13">
        <v>4.3856290612244893E-2</v>
      </c>
      <c r="K13">
        <v>0.12830997510204201</v>
      </c>
      <c r="L13">
        <v>0.16995034734693834</v>
      </c>
      <c r="M13">
        <v>1.263715082460711E-2</v>
      </c>
      <c r="N13">
        <v>1.1264263897578166E-2</v>
      </c>
      <c r="O13">
        <v>2.2230284494421531E-2</v>
      </c>
      <c r="P13">
        <v>3.6692935918367343E-2</v>
      </c>
      <c r="Q13">
        <v>0.18079904591836615</v>
      </c>
      <c r="R13">
        <v>0.12250552408163225</v>
      </c>
      <c r="S13">
        <v>1.2873563998919035E-2</v>
      </c>
      <c r="T13">
        <v>7.4481639393960946E-3</v>
      </c>
      <c r="U13">
        <v>1.4538868677608216E-2</v>
      </c>
    </row>
    <row r="14" spans="1:37">
      <c r="C14">
        <v>2</v>
      </c>
      <c r="D14">
        <v>5.9131255918367334E-2</v>
      </c>
      <c r="E14">
        <v>0.15362660877551138</v>
      </c>
      <c r="F14">
        <v>0.15042677816326486</v>
      </c>
      <c r="G14">
        <v>1.0395533404196815E-2</v>
      </c>
      <c r="H14">
        <v>6.0611743363663366E-3</v>
      </c>
      <c r="I14">
        <v>1.264973887012321E-2</v>
      </c>
      <c r="J14">
        <v>2.3399292653061239E-2</v>
      </c>
      <c r="K14">
        <v>0.12762032387755218</v>
      </c>
      <c r="L14">
        <v>0.17270220183673429</v>
      </c>
      <c r="M14">
        <v>8.9286752575006931E-3</v>
      </c>
      <c r="N14">
        <v>1.144338055947843E-2</v>
      </c>
      <c r="O14">
        <v>2.3129154684270785E-2</v>
      </c>
      <c r="P14">
        <v>4.0834583673469378E-2</v>
      </c>
      <c r="Q14">
        <v>0.18209817020408048</v>
      </c>
      <c r="R14">
        <v>0.11859782612244855</v>
      </c>
      <c r="S14">
        <v>1.6110858829463198E-2</v>
      </c>
      <c r="T14">
        <v>6.9176046895642954E-3</v>
      </c>
      <c r="U14">
        <v>1.3116072104306519E-2</v>
      </c>
    </row>
    <row r="15" spans="1:37">
      <c r="C15">
        <v>3</v>
      </c>
      <c r="D15">
        <v>5.9861846734693892E-2</v>
      </c>
      <c r="E15">
        <v>0.15413360591836853</v>
      </c>
      <c r="F15">
        <v>0.15073814530612206</v>
      </c>
      <c r="G15">
        <v>1.027624214626959E-2</v>
      </c>
      <c r="H15">
        <v>6.0143065722409305E-3</v>
      </c>
      <c r="I15">
        <v>1.2542147290581236E-2</v>
      </c>
      <c r="J15">
        <v>1.9099421632653067E-2</v>
      </c>
      <c r="K15">
        <v>0.12823601571428689</v>
      </c>
      <c r="L15">
        <v>0.17352200102040777</v>
      </c>
      <c r="M15">
        <v>9.5089157254421384E-3</v>
      </c>
      <c r="N15">
        <v>1.1311000210248147E-2</v>
      </c>
      <c r="O15">
        <v>2.2929286874427302E-2</v>
      </c>
      <c r="P15">
        <v>3.7763518367346927E-2</v>
      </c>
      <c r="Q15">
        <v>0.18187176938775393</v>
      </c>
      <c r="R15">
        <v>0.12315971428571386</v>
      </c>
      <c r="S15">
        <v>1.5797404909823769E-2</v>
      </c>
      <c r="T15">
        <v>7.6656489704378687E-3</v>
      </c>
      <c r="U15">
        <v>1.4690960991609268E-2</v>
      </c>
    </row>
    <row r="16" spans="1:37">
      <c r="C16">
        <v>4</v>
      </c>
      <c r="D16">
        <v>6.1540408163265288E-2</v>
      </c>
      <c r="E16">
        <v>0.15454083183673586</v>
      </c>
      <c r="F16">
        <v>0.15177955204081592</v>
      </c>
      <c r="G16">
        <v>1.1907660555279264E-2</v>
      </c>
      <c r="H16">
        <v>6.1206462809800608E-3</v>
      </c>
      <c r="I16">
        <v>1.2667042203954815E-2</v>
      </c>
      <c r="J16">
        <v>1.303576530612245E-2</v>
      </c>
      <c r="K16">
        <v>0.12968367448979706</v>
      </c>
      <c r="L16">
        <v>0.17580336469387714</v>
      </c>
      <c r="M16">
        <v>9.1436342980643869E-3</v>
      </c>
      <c r="N16">
        <v>1.1846407105574443E-2</v>
      </c>
      <c r="O16">
        <v>2.4175525135818141E-2</v>
      </c>
      <c r="P16">
        <v>3.564008306122448E-2</v>
      </c>
      <c r="Q16">
        <v>0.18967271999999882</v>
      </c>
      <c r="R16">
        <v>9.5292557755101592E-2</v>
      </c>
      <c r="S16">
        <v>1.0795732512300753E-2</v>
      </c>
      <c r="T16">
        <v>2.0542032842729907E-3</v>
      </c>
      <c r="U16">
        <v>3.7733186969743332E-3</v>
      </c>
    </row>
    <row r="17" spans="1:21">
      <c r="C17">
        <v>5</v>
      </c>
      <c r="D17">
        <v>9.9117153061224535E-3</v>
      </c>
      <c r="E17">
        <v>0.12739636244898084</v>
      </c>
      <c r="F17">
        <v>0.15010281591836686</v>
      </c>
      <c r="G17">
        <v>7.0544298480438384E-3</v>
      </c>
      <c r="H17">
        <v>5.8407362410182184E-3</v>
      </c>
      <c r="I17">
        <v>1.2326976152681917E-2</v>
      </c>
      <c r="J17">
        <v>1.591109081632653E-2</v>
      </c>
      <c r="K17">
        <v>0.12808849551020524</v>
      </c>
      <c r="L17">
        <v>0.17419914183673427</v>
      </c>
      <c r="M17">
        <v>9.4567053883405309E-3</v>
      </c>
      <c r="N17">
        <v>1.1433608624684975E-2</v>
      </c>
      <c r="O17">
        <v>2.3269811171411785E-2</v>
      </c>
      <c r="P17">
        <v>3.4999228775510191E-2</v>
      </c>
      <c r="Q17">
        <v>0.18161585510203962</v>
      </c>
      <c r="R17">
        <v>0.11969305530612201</v>
      </c>
      <c r="S17">
        <v>1.70350680159802E-2</v>
      </c>
      <c r="T17">
        <v>6.8389275693428071E-3</v>
      </c>
      <c r="U17">
        <v>1.2910320557249258E-2</v>
      </c>
    </row>
    <row r="18" spans="1:21">
      <c r="C18" s="9" t="s">
        <v>7</v>
      </c>
      <c r="D18">
        <f>AVERAGE(D13:D17)</f>
        <v>5.0411645755102041E-2</v>
      </c>
      <c r="E18">
        <f t="shared" ref="E18:F18" si="0">AVERAGE(E13:E17)</f>
        <v>0.14887388379591954</v>
      </c>
      <c r="F18">
        <f t="shared" si="0"/>
        <v>0.15096087085714244</v>
      </c>
      <c r="G18">
        <v>2.2812616890718406E-2</v>
      </c>
      <c r="H18">
        <v>1.2329816685869008E-2</v>
      </c>
      <c r="I18">
        <v>1.2613304472821564E-2</v>
      </c>
      <c r="J18">
        <f>AVERAGE(J13:J17)</f>
        <v>2.3060372204081636E-2</v>
      </c>
      <c r="K18">
        <f t="shared" ref="K18:L18" si="1">AVERAGE(K13:K17)</f>
        <v>0.12838769693877666</v>
      </c>
      <c r="L18">
        <f t="shared" si="1"/>
        <v>0.17323541134693837</v>
      </c>
      <c r="M18">
        <v>1.485094483747665E-2</v>
      </c>
      <c r="N18">
        <v>1.1482378513474547E-2</v>
      </c>
      <c r="O18">
        <v>2.3235821145735382E-2</v>
      </c>
      <c r="P18">
        <f>AVERAGE(P13:P17)</f>
        <v>3.7186069959183665E-2</v>
      </c>
      <c r="Q18">
        <f>AVERAGE(Q13:Q17)</f>
        <v>0.18321151212244779</v>
      </c>
      <c r="R18">
        <f>AVERAGE(R13:R17)</f>
        <v>0.11584973551020365</v>
      </c>
      <c r="S18">
        <v>1.4850241997686163E-2</v>
      </c>
      <c r="T18">
        <v>7.2969722330691739E-3</v>
      </c>
      <c r="U18">
        <v>1.6265329219752218E-2</v>
      </c>
    </row>
    <row r="19" spans="1:21">
      <c r="P19" s="5"/>
    </row>
    <row r="20" spans="1:21">
      <c r="M20" s="5"/>
      <c r="N20" s="5"/>
      <c r="O20" s="5"/>
      <c r="P20" s="5"/>
    </row>
    <row r="21" spans="1:21">
      <c r="E21" s="1" t="s">
        <v>13</v>
      </c>
      <c r="F21" s="1" t="s">
        <v>14</v>
      </c>
      <c r="G21" s="3" t="s">
        <v>6</v>
      </c>
      <c r="M21" s="5"/>
      <c r="N21" s="5"/>
      <c r="O21" s="5"/>
      <c r="P21" s="5"/>
    </row>
    <row r="22" spans="1:21">
      <c r="D22" t="s">
        <v>15</v>
      </c>
      <c r="E22">
        <v>0.65</v>
      </c>
      <c r="F22">
        <v>0</v>
      </c>
      <c r="G22">
        <v>0</v>
      </c>
      <c r="H22" t="s">
        <v>16</v>
      </c>
      <c r="M22" s="5"/>
      <c r="N22" s="5"/>
      <c r="O22" s="5"/>
      <c r="P22" s="5"/>
    </row>
    <row r="23" spans="1:21">
      <c r="D23" t="s">
        <v>17</v>
      </c>
      <c r="E23">
        <v>0.81100000000000005</v>
      </c>
      <c r="F23">
        <v>7.4999999999999997E-2</v>
      </c>
      <c r="G23">
        <v>-5.4</v>
      </c>
      <c r="H23" t="s">
        <v>16</v>
      </c>
      <c r="M23" s="5"/>
      <c r="N23" s="5"/>
      <c r="O23" s="5"/>
      <c r="P23" s="5"/>
    </row>
    <row r="24" spans="1:21">
      <c r="D24" t="s">
        <v>18</v>
      </c>
      <c r="E24">
        <v>0.81100000000000005</v>
      </c>
      <c r="F24">
        <v>-7.4999999999999997E-2</v>
      </c>
      <c r="G24">
        <v>5.4</v>
      </c>
      <c r="H24" t="s">
        <v>16</v>
      </c>
      <c r="J24" s="4"/>
      <c r="K24" s="4"/>
      <c r="M24" s="5"/>
      <c r="N24" s="5"/>
      <c r="O24" s="5"/>
      <c r="P24" s="5"/>
    </row>
    <row r="25" spans="1:21">
      <c r="A25" t="s">
        <v>25</v>
      </c>
      <c r="J25" s="4"/>
      <c r="K25" s="4"/>
      <c r="M25" s="5"/>
      <c r="N25" s="5"/>
      <c r="O25" s="5"/>
      <c r="P25" s="5"/>
    </row>
    <row r="26" spans="1:21">
      <c r="D26" s="9" t="s">
        <v>23</v>
      </c>
      <c r="M26" s="5"/>
      <c r="N26" s="5"/>
      <c r="O26" s="5"/>
      <c r="P26" s="5"/>
    </row>
    <row r="27" spans="1:21">
      <c r="D27" s="18" t="s">
        <v>15</v>
      </c>
      <c r="E27" s="18"/>
      <c r="F27" s="18"/>
      <c r="G27" s="18"/>
      <c r="H27" s="18"/>
      <c r="I27" s="18"/>
      <c r="J27" s="18" t="s">
        <v>17</v>
      </c>
      <c r="K27" s="18"/>
      <c r="L27" s="18"/>
      <c r="M27" s="18"/>
      <c r="N27" s="18"/>
      <c r="O27" s="18"/>
      <c r="P27" s="18" t="s">
        <v>18</v>
      </c>
      <c r="Q27" s="18"/>
      <c r="R27" s="18"/>
      <c r="S27" s="18"/>
      <c r="T27" s="18"/>
      <c r="U27" s="18"/>
    </row>
    <row r="28" spans="1:21">
      <c r="D28" s="10" t="s">
        <v>20</v>
      </c>
      <c r="E28" s="10" t="s">
        <v>21</v>
      </c>
      <c r="F28" s="10" t="s">
        <v>22</v>
      </c>
      <c r="G28" s="13" t="s">
        <v>31</v>
      </c>
      <c r="H28" s="13" t="s">
        <v>32</v>
      </c>
      <c r="I28" s="13" t="s">
        <v>33</v>
      </c>
      <c r="J28" s="10" t="s">
        <v>20</v>
      </c>
      <c r="K28" s="10" t="s">
        <v>21</v>
      </c>
      <c r="L28" s="10" t="s">
        <v>22</v>
      </c>
      <c r="M28" s="13" t="s">
        <v>31</v>
      </c>
      <c r="N28" s="13" t="s">
        <v>32</v>
      </c>
      <c r="O28" s="13" t="s">
        <v>33</v>
      </c>
      <c r="P28" s="10" t="s">
        <v>20</v>
      </c>
      <c r="Q28" s="10" t="s">
        <v>21</v>
      </c>
      <c r="R28" s="10" t="s">
        <v>22</v>
      </c>
      <c r="S28" s="13" t="s">
        <v>31</v>
      </c>
      <c r="T28" s="13" t="s">
        <v>32</v>
      </c>
      <c r="U28" s="13" t="s">
        <v>33</v>
      </c>
    </row>
    <row r="29" spans="1:21">
      <c r="C29">
        <v>1</v>
      </c>
      <c r="D29">
        <v>2.4493896226530611E-2</v>
      </c>
      <c r="E29">
        <v>0.15159744189796037</v>
      </c>
      <c r="F29">
        <v>0.11754881585714248</v>
      </c>
      <c r="G29">
        <v>1.6303177724634615E-2</v>
      </c>
      <c r="H29">
        <v>6.7658459713682093E-3</v>
      </c>
      <c r="I29">
        <v>1.2596058791663915E-2</v>
      </c>
      <c r="J29">
        <v>2.1928119074632664E-2</v>
      </c>
      <c r="K29">
        <v>0.13905448242857263</v>
      </c>
      <c r="L29">
        <v>4.4021632734693422E-2</v>
      </c>
      <c r="M29">
        <v>1.4691110100828035E-2</v>
      </c>
      <c r="N29">
        <v>6.835376164634129E-3</v>
      </c>
      <c r="O29">
        <v>1.6170553195900713E-2</v>
      </c>
      <c r="P29">
        <v>2.1517716122448963E-2</v>
      </c>
      <c r="Q29">
        <v>7.6169322448991651E-3</v>
      </c>
      <c r="R29">
        <v>0.10359288040816286</v>
      </c>
      <c r="S29">
        <v>1.5330208467385071E-2</v>
      </c>
      <c r="T29">
        <v>3.9075832055539125E-3</v>
      </c>
      <c r="U29">
        <v>8.5695338822915548E-3</v>
      </c>
    </row>
    <row r="30" spans="1:21">
      <c r="C30">
        <v>2</v>
      </c>
      <c r="D30">
        <v>2.4382501238775518E-2</v>
      </c>
      <c r="E30">
        <v>0.15201692112245019</v>
      </c>
      <c r="F30">
        <v>0.11720692642857103</v>
      </c>
      <c r="G30">
        <v>1.6225080041776318E-2</v>
      </c>
      <c r="H30">
        <v>6.9050051948620142E-3</v>
      </c>
      <c r="I30">
        <v>1.2893983479482471E-2</v>
      </c>
      <c r="J30">
        <v>2.5708078163265313E-2</v>
      </c>
      <c r="K30">
        <v>0.13936108122449101</v>
      </c>
      <c r="L30">
        <v>4.3884783061224057E-2</v>
      </c>
      <c r="M30">
        <v>1.8714956132611527E-2</v>
      </c>
      <c r="N30">
        <v>6.3599025475104178E-3</v>
      </c>
      <c r="O30">
        <v>1.5828927912105661E-2</v>
      </c>
      <c r="P30">
        <v>3.620908775510203E-2</v>
      </c>
      <c r="Q30">
        <v>7.4038844897971225E-3</v>
      </c>
      <c r="R30">
        <v>0.10458444183673427</v>
      </c>
      <c r="S30">
        <v>2.0607981912773635E-2</v>
      </c>
      <c r="T30">
        <v>3.776058031600053E-3</v>
      </c>
      <c r="U30">
        <v>9.1893138973296699E-3</v>
      </c>
    </row>
    <row r="31" spans="1:21">
      <c r="C31">
        <v>3</v>
      </c>
      <c r="D31">
        <v>2.4170958151020414E-2</v>
      </c>
      <c r="E31">
        <v>0.1519439931020421</v>
      </c>
      <c r="F31">
        <v>0.11808287922448941</v>
      </c>
      <c r="G31">
        <v>1.6245223566610852E-2</v>
      </c>
      <c r="H31">
        <v>6.9394185243492196E-3</v>
      </c>
      <c r="I31">
        <v>1.2954079481628421E-2</v>
      </c>
      <c r="J31">
        <v>2.4174938874346939E-2</v>
      </c>
      <c r="K31">
        <v>0.1384180298367359</v>
      </c>
      <c r="L31">
        <v>4.2204723448979145E-2</v>
      </c>
      <c r="M31">
        <v>1.7302331095407349E-2</v>
      </c>
      <c r="N31">
        <v>6.8795832503880253E-3</v>
      </c>
      <c r="O31">
        <v>1.6617946533170058E-2</v>
      </c>
      <c r="P31">
        <v>4.9824107142857128E-2</v>
      </c>
      <c r="Q31">
        <v>6.1769981632665196E-3</v>
      </c>
      <c r="R31">
        <v>0.10467576428571389</v>
      </c>
      <c r="S31">
        <v>2.4069845632778034E-2</v>
      </c>
      <c r="T31">
        <v>3.1829729543269049E-3</v>
      </c>
      <c r="U31">
        <v>8.6250882072550963E-3</v>
      </c>
    </row>
    <row r="32" spans="1:21">
      <c r="C32">
        <v>4</v>
      </c>
      <c r="D32">
        <v>2.3497015942857136E-2</v>
      </c>
      <c r="E32">
        <v>0.15163979320408283</v>
      </c>
      <c r="F32">
        <v>0.11707067602040776</v>
      </c>
      <c r="G32">
        <v>1.5877413345272321E-2</v>
      </c>
      <c r="H32">
        <v>6.8398800450937738E-3</v>
      </c>
      <c r="I32">
        <v>1.2792850099865154E-2</v>
      </c>
      <c r="J32">
        <v>2.565887398081633E-2</v>
      </c>
      <c r="K32">
        <v>0.13755037997959302</v>
      </c>
      <c r="L32">
        <v>4.0791572551019964E-2</v>
      </c>
      <c r="M32">
        <v>1.8915464375779786E-2</v>
      </c>
      <c r="N32">
        <v>6.902037462078096E-3</v>
      </c>
      <c r="O32">
        <v>1.6608961895691884E-2</v>
      </c>
      <c r="P32">
        <v>4.1637563265306106E-2</v>
      </c>
      <c r="Q32">
        <v>7.6031675510216138E-3</v>
      </c>
      <c r="R32">
        <v>0.10566678530612202</v>
      </c>
      <c r="S32">
        <v>2.2213523933143169E-2</v>
      </c>
      <c r="T32">
        <v>3.6502592161844431E-3</v>
      </c>
      <c r="U32">
        <v>9.2340947435489065E-3</v>
      </c>
    </row>
    <row r="33" spans="3:21">
      <c r="C33">
        <v>5</v>
      </c>
      <c r="D33">
        <v>2.2016123871428574E-2</v>
      </c>
      <c r="E33">
        <v>0.1518789015510216</v>
      </c>
      <c r="F33">
        <v>0.11794713589795881</v>
      </c>
      <c r="G33">
        <v>1.5500683075372147E-2</v>
      </c>
      <c r="H33">
        <v>6.8197085583086943E-3</v>
      </c>
      <c r="I33">
        <v>1.2768624583910319E-2</v>
      </c>
      <c r="J33">
        <v>2.4307575515816329E-2</v>
      </c>
      <c r="K33">
        <v>0.13889590385714407</v>
      </c>
      <c r="L33">
        <v>4.3079398857142424E-2</v>
      </c>
      <c r="M33">
        <v>1.7136796059264194E-2</v>
      </c>
      <c r="N33">
        <v>6.7245408707232663E-3</v>
      </c>
      <c r="O33">
        <v>1.6400007849915164E-2</v>
      </c>
      <c r="P33">
        <v>4.6591546734693873E-2</v>
      </c>
      <c r="Q33">
        <v>7.5628579591848809E-3</v>
      </c>
      <c r="R33">
        <v>0.10768712020408121</v>
      </c>
      <c r="S33">
        <v>2.32061271502636E-2</v>
      </c>
      <c r="T33">
        <v>3.7422598095326201E-3</v>
      </c>
      <c r="U33">
        <v>9.6145355278738943E-3</v>
      </c>
    </row>
    <row r="34" spans="3:21">
      <c r="C34" s="9" t="s">
        <v>7</v>
      </c>
      <c r="D34">
        <f>AVERAGE(D29:D33)</f>
        <v>2.371209908612245E-2</v>
      </c>
      <c r="E34">
        <f t="shared" ref="E34" si="2">AVERAGE(E29:E33)</f>
        <v>0.15181541017551142</v>
      </c>
      <c r="F34">
        <f t="shared" ref="F34" si="3">AVERAGE(F29:F33)</f>
        <v>0.1175712866857139</v>
      </c>
      <c r="G34">
        <v>1.6059335823724701E-2</v>
      </c>
      <c r="H34">
        <v>6.8562847757825899E-3</v>
      </c>
      <c r="I34">
        <v>1.2807851760857263E-2</v>
      </c>
      <c r="J34">
        <f>AVERAGE(J29:J33)</f>
        <v>2.4355517121775517E-2</v>
      </c>
      <c r="K34">
        <f t="shared" ref="K34" si="4">AVERAGE(K29:K33)</f>
        <v>0.13865597546530731</v>
      </c>
      <c r="L34">
        <f t="shared" ref="L34" si="5">AVERAGE(L29:L33)</f>
        <v>4.2796422130611807E-2</v>
      </c>
      <c r="M34">
        <v>1.7472085512364E-2</v>
      </c>
      <c r="N34">
        <v>6.7727316725182127E-3</v>
      </c>
      <c r="O34">
        <v>1.6371628170412607E-2</v>
      </c>
      <c r="P34">
        <f t="shared" ref="P34" si="6">AVERAGE(P29:P33)</f>
        <v>3.9156004204081621E-2</v>
      </c>
      <c r="Q34">
        <f t="shared" ref="Q34" si="7">AVERAGE(Q29:Q33)</f>
        <v>7.2727680816338609E-3</v>
      </c>
      <c r="R34">
        <f t="shared" ref="R34" si="8">AVERAGE(R29:R33)</f>
        <v>0.10524139840816285</v>
      </c>
      <c r="S34">
        <v>2.3520518842993703E-2</v>
      </c>
      <c r="T34">
        <v>3.7018294549017584E-3</v>
      </c>
      <c r="U34">
        <v>9.1609169978277647E-3</v>
      </c>
    </row>
    <row r="35" spans="3:21">
      <c r="M35" s="5"/>
      <c r="N35" s="5"/>
      <c r="O35" s="5"/>
      <c r="P35" s="5"/>
    </row>
    <row r="36" spans="3:21">
      <c r="J36" s="4"/>
      <c r="K36" s="4"/>
      <c r="M36" s="5"/>
      <c r="N36" s="5"/>
      <c r="O36" s="5"/>
      <c r="P36" s="5"/>
    </row>
    <row r="37" spans="3:21">
      <c r="D37" t="s">
        <v>38</v>
      </c>
      <c r="E37" s="13" t="s">
        <v>48</v>
      </c>
      <c r="F37" t="s">
        <v>39</v>
      </c>
      <c r="G37" s="13" t="s">
        <v>49</v>
      </c>
      <c r="H37" t="s">
        <v>40</v>
      </c>
      <c r="I37" s="13" t="s">
        <v>50</v>
      </c>
      <c r="J37" s="4"/>
      <c r="L37" t="s">
        <v>38</v>
      </c>
      <c r="M37" s="13" t="s">
        <v>48</v>
      </c>
      <c r="N37" t="s">
        <v>39</v>
      </c>
      <c r="O37" s="13" t="s">
        <v>49</v>
      </c>
      <c r="P37" t="s">
        <v>40</v>
      </c>
      <c r="Q37" s="13" t="s">
        <v>50</v>
      </c>
    </row>
    <row r="38" spans="3:21">
      <c r="C38" s="13" t="s">
        <v>15</v>
      </c>
      <c r="D38" s="12">
        <v>5.0411645755102041E-2</v>
      </c>
      <c r="E38" s="12">
        <v>2.2812616890718406E-2</v>
      </c>
      <c r="F38" s="12">
        <v>0.14887388379591954</v>
      </c>
      <c r="G38" s="12">
        <v>1.2329816685869008E-2</v>
      </c>
      <c r="H38" s="12">
        <v>0.15096087085714244</v>
      </c>
      <c r="I38" s="12">
        <v>1.2613304472821564E-2</v>
      </c>
      <c r="J38" s="4"/>
      <c r="K38" s="13" t="s">
        <v>15</v>
      </c>
      <c r="L38" s="12">
        <v>2.371209908612245E-2</v>
      </c>
      <c r="M38">
        <v>1.6059335823724701E-2</v>
      </c>
      <c r="N38" s="12">
        <v>0.15181541017551142</v>
      </c>
      <c r="O38" s="12">
        <v>6.8562847757825899E-3</v>
      </c>
      <c r="P38" s="12">
        <v>0.1175712866857139</v>
      </c>
      <c r="Q38" s="12">
        <v>1.2807851760857263E-2</v>
      </c>
    </row>
    <row r="39" spans="3:21">
      <c r="C39" s="13" t="s">
        <v>17</v>
      </c>
      <c r="D39" s="12">
        <v>2.3060372204081636E-2</v>
      </c>
      <c r="E39" s="12">
        <v>1.485094483747665E-2</v>
      </c>
      <c r="F39" s="12">
        <v>0.12838769693877666</v>
      </c>
      <c r="G39" s="12">
        <v>1.1482378513474547E-2</v>
      </c>
      <c r="H39" s="12">
        <v>0.17323541134693837</v>
      </c>
      <c r="I39" s="12">
        <v>2.3235821145735382E-2</v>
      </c>
      <c r="J39" s="4"/>
      <c r="K39" s="13" t="s">
        <v>17</v>
      </c>
      <c r="L39" s="12">
        <v>2.4355517121775517E-2</v>
      </c>
      <c r="M39" s="12">
        <v>1.7472085512364E-2</v>
      </c>
      <c r="N39" s="12">
        <v>0.13865597546530731</v>
      </c>
      <c r="O39" s="12">
        <v>6.7727316725182127E-3</v>
      </c>
      <c r="P39" s="12">
        <v>4.2796422130611807E-2</v>
      </c>
      <c r="Q39" s="12">
        <v>1.6371628170412607E-2</v>
      </c>
    </row>
    <row r="40" spans="3:21">
      <c r="C40" s="13" t="s">
        <v>18</v>
      </c>
      <c r="D40" s="12">
        <v>3.7186069959183665E-2</v>
      </c>
      <c r="E40" s="12">
        <v>1.4850241997686163E-2</v>
      </c>
      <c r="F40" s="12">
        <v>0.18321151212244779</v>
      </c>
      <c r="G40" s="12">
        <v>7.2969722330691739E-3</v>
      </c>
      <c r="H40" s="12">
        <v>0.11584973551020365</v>
      </c>
      <c r="I40" s="12">
        <v>1.6265329219752218E-2</v>
      </c>
      <c r="J40" s="4"/>
      <c r="K40" s="13" t="s">
        <v>18</v>
      </c>
      <c r="L40" s="12">
        <v>3.9156004204081621E-2</v>
      </c>
      <c r="M40" s="12">
        <v>2.3520518842993703E-2</v>
      </c>
      <c r="N40" s="12">
        <v>7.2727680816338609E-3</v>
      </c>
      <c r="O40" s="12">
        <v>3.7018294549017584E-3</v>
      </c>
      <c r="P40" s="12">
        <v>0.10524139840816285</v>
      </c>
      <c r="Q40" s="12">
        <v>9.1609169978277647E-3</v>
      </c>
    </row>
    <row r="41" spans="3:21">
      <c r="J41" s="4"/>
      <c r="K41" s="4"/>
      <c r="M41" s="5"/>
      <c r="N41" s="5"/>
      <c r="O41" s="5"/>
      <c r="P41" s="5"/>
    </row>
    <row r="42" spans="3:21">
      <c r="D42" t="s">
        <v>38</v>
      </c>
      <c r="E42" s="13" t="s">
        <v>48</v>
      </c>
      <c r="F42" t="s">
        <v>39</v>
      </c>
      <c r="G42" s="13" t="s">
        <v>49</v>
      </c>
      <c r="H42" t="s">
        <v>40</v>
      </c>
      <c r="I42" s="13" t="s">
        <v>50</v>
      </c>
      <c r="J42" s="4"/>
      <c r="L42" t="s">
        <v>38</v>
      </c>
      <c r="M42" s="13" t="s">
        <v>48</v>
      </c>
      <c r="N42" t="s">
        <v>39</v>
      </c>
      <c r="O42" s="13" t="s">
        <v>49</v>
      </c>
      <c r="P42" t="s">
        <v>40</v>
      </c>
      <c r="Q42" s="13" t="s">
        <v>50</v>
      </c>
    </row>
    <row r="43" spans="3:21">
      <c r="C43" s="13" t="s">
        <v>15</v>
      </c>
      <c r="D43" s="12">
        <f>D38*1000</f>
        <v>50.411645755102043</v>
      </c>
      <c r="E43" s="12">
        <f t="shared" ref="E43:I43" si="9">E38*1000</f>
        <v>22.812616890718406</v>
      </c>
      <c r="F43" s="12">
        <f t="shared" si="9"/>
        <v>148.87388379591954</v>
      </c>
      <c r="G43" s="12">
        <f t="shared" si="9"/>
        <v>12.329816685869007</v>
      </c>
      <c r="H43" s="12">
        <f t="shared" si="9"/>
        <v>150.96087085714242</v>
      </c>
      <c r="I43" s="12">
        <f t="shared" si="9"/>
        <v>12.613304472821564</v>
      </c>
      <c r="J43" s="4"/>
      <c r="K43" s="13" t="s">
        <v>15</v>
      </c>
      <c r="L43" s="12">
        <f>L38*1000</f>
        <v>23.71209908612245</v>
      </c>
      <c r="M43" s="12">
        <f t="shared" ref="M43:Q43" si="10">M38*1000</f>
        <v>16.059335823724702</v>
      </c>
      <c r="N43" s="12">
        <f t="shared" si="10"/>
        <v>151.81541017551143</v>
      </c>
      <c r="O43" s="12">
        <f t="shared" si="10"/>
        <v>6.8562847757825898</v>
      </c>
      <c r="P43" s="12">
        <f t="shared" si="10"/>
        <v>117.5712866857139</v>
      </c>
      <c r="Q43" s="12">
        <f t="shared" si="10"/>
        <v>12.807851760857263</v>
      </c>
    </row>
    <row r="44" spans="3:21">
      <c r="C44" s="13" t="s">
        <v>17</v>
      </c>
      <c r="D44" s="12">
        <f t="shared" ref="D44:I44" si="11">D39*1000</f>
        <v>23.060372204081638</v>
      </c>
      <c r="E44" s="12">
        <f t="shared" si="11"/>
        <v>14.85094483747665</v>
      </c>
      <c r="F44" s="12">
        <f t="shared" si="11"/>
        <v>128.38769693877666</v>
      </c>
      <c r="G44" s="12">
        <f t="shared" si="11"/>
        <v>11.482378513474547</v>
      </c>
      <c r="H44" s="12">
        <f t="shared" si="11"/>
        <v>173.23541134693838</v>
      </c>
      <c r="I44" s="12">
        <f t="shared" si="11"/>
        <v>23.235821145735382</v>
      </c>
      <c r="J44" s="4"/>
      <c r="K44" s="13" t="s">
        <v>17</v>
      </c>
      <c r="L44" s="12">
        <f t="shared" ref="L44:Q44" si="12">L39*1000</f>
        <v>24.355517121775517</v>
      </c>
      <c r="M44" s="12">
        <f t="shared" si="12"/>
        <v>17.472085512364</v>
      </c>
      <c r="N44" s="12">
        <f t="shared" si="12"/>
        <v>138.65597546530731</v>
      </c>
      <c r="O44" s="12">
        <f t="shared" si="12"/>
        <v>6.772731672518213</v>
      </c>
      <c r="P44" s="12">
        <f t="shared" si="12"/>
        <v>42.796422130611809</v>
      </c>
      <c r="Q44" s="12">
        <f t="shared" si="12"/>
        <v>16.371628170412606</v>
      </c>
    </row>
    <row r="45" spans="3:21">
      <c r="C45" s="13" t="s">
        <v>18</v>
      </c>
      <c r="D45" s="12">
        <f t="shared" ref="D45:I45" si="13">D40*1000</f>
        <v>37.186069959183662</v>
      </c>
      <c r="E45" s="12">
        <f t="shared" si="13"/>
        <v>14.850241997686163</v>
      </c>
      <c r="F45" s="12">
        <f t="shared" si="13"/>
        <v>183.2115121224478</v>
      </c>
      <c r="G45" s="12">
        <f t="shared" si="13"/>
        <v>7.296972233069174</v>
      </c>
      <c r="H45" s="12">
        <f t="shared" si="13"/>
        <v>115.84973551020366</v>
      </c>
      <c r="I45" s="12">
        <f t="shared" si="13"/>
        <v>16.265329219752218</v>
      </c>
      <c r="J45" s="4"/>
      <c r="K45" s="13" t="s">
        <v>18</v>
      </c>
      <c r="L45" s="12">
        <f t="shared" ref="L45:Q45" si="14">L40*1000</f>
        <v>39.156004204081619</v>
      </c>
      <c r="M45" s="12">
        <f t="shared" si="14"/>
        <v>23.520518842993702</v>
      </c>
      <c r="N45" s="12">
        <f t="shared" si="14"/>
        <v>7.2727680816338607</v>
      </c>
      <c r="O45" s="12">
        <f t="shared" si="14"/>
        <v>3.7018294549017585</v>
      </c>
      <c r="P45" s="12">
        <f t="shared" si="14"/>
        <v>105.24139840816285</v>
      </c>
      <c r="Q45" s="12">
        <f t="shared" si="14"/>
        <v>9.1609169978277656</v>
      </c>
    </row>
    <row r="46" spans="3:21">
      <c r="J46" s="4"/>
      <c r="K46" s="4"/>
      <c r="M46" s="5"/>
      <c r="N46" s="5"/>
      <c r="O46" s="5"/>
      <c r="P46" s="5"/>
    </row>
    <row r="47" spans="3:21">
      <c r="J47" s="4"/>
      <c r="K47" s="4"/>
      <c r="M47" s="5"/>
      <c r="N47" s="5"/>
      <c r="O47" s="5"/>
      <c r="P47" s="5"/>
    </row>
    <row r="48" spans="3:21">
      <c r="J48" s="4"/>
      <c r="K48" s="4"/>
      <c r="M48" s="5"/>
      <c r="N48" s="5"/>
      <c r="O48" s="5"/>
      <c r="P48" s="5"/>
    </row>
    <row r="49" spans="10:16">
      <c r="J49" s="4"/>
      <c r="K49" s="4"/>
      <c r="M49" s="5"/>
      <c r="N49" s="5"/>
      <c r="O49" s="5"/>
      <c r="P49" s="5"/>
    </row>
    <row r="50" spans="10:16">
      <c r="J50" s="4"/>
      <c r="K50" s="4"/>
      <c r="M50" s="5"/>
      <c r="N50" s="5"/>
      <c r="O50" s="5"/>
      <c r="P50" s="5"/>
    </row>
    <row r="51" spans="10:16">
      <c r="J51" s="4"/>
      <c r="K51" s="4"/>
      <c r="M51" s="5"/>
      <c r="N51" s="5"/>
      <c r="O51" s="5"/>
      <c r="P51" s="5"/>
    </row>
    <row r="52" spans="10:16">
      <c r="J52" s="4"/>
      <c r="K52" s="4"/>
      <c r="M52" s="5"/>
      <c r="N52" s="5"/>
      <c r="O52" s="5"/>
      <c r="P52" s="5"/>
    </row>
    <row r="53" spans="10:16">
      <c r="J53" s="4"/>
      <c r="K53" s="4"/>
      <c r="M53" s="5"/>
      <c r="N53" s="5"/>
      <c r="O53" s="5"/>
      <c r="P53" s="5"/>
    </row>
  </sheetData>
  <mergeCells count="6">
    <mergeCell ref="P11:U11"/>
    <mergeCell ref="D27:I27"/>
    <mergeCell ref="J27:O27"/>
    <mergeCell ref="P27:U27"/>
    <mergeCell ref="D11:I11"/>
    <mergeCell ref="J11:O11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7"/>
  <sheetViews>
    <sheetView topLeftCell="A220" workbookViewId="0">
      <selection activeCell="J249" sqref="J249"/>
    </sheetView>
  </sheetViews>
  <sheetFormatPr defaultRowHeight="15"/>
  <sheetData>
    <row r="2" spans="2:24">
      <c r="B2">
        <v>6.5863850000000002E-2</v>
      </c>
      <c r="C2">
        <v>0.15526769000000001</v>
      </c>
      <c r="D2">
        <v>0.12340334999999897</v>
      </c>
      <c r="F2">
        <v>2.4675779999999981E-2</v>
      </c>
      <c r="G2">
        <v>0.13046227999999999</v>
      </c>
      <c r="H2">
        <v>0.12063686999999898</v>
      </c>
      <c r="J2">
        <v>1.8438960000000004E-2</v>
      </c>
      <c r="K2">
        <v>0.17976477000000002</v>
      </c>
      <c r="L2">
        <v>9.0253159999998972E-2</v>
      </c>
      <c r="N2">
        <v>1.820794399999999E-3</v>
      </c>
      <c r="O2">
        <v>0.15266121000000002</v>
      </c>
      <c r="P2">
        <v>8.9617333999999021E-2</v>
      </c>
      <c r="R2">
        <v>1.7914243499999996E-2</v>
      </c>
      <c r="S2">
        <v>0.14064717199999999</v>
      </c>
      <c r="T2">
        <v>7.9375776999998954E-2</v>
      </c>
      <c r="V2">
        <v>1.0333749999999975E-2</v>
      </c>
      <c r="W2">
        <v>7.9214700000000138E-3</v>
      </c>
      <c r="X2">
        <v>8.4684599999998972E-2</v>
      </c>
    </row>
    <row r="3" spans="2:24">
      <c r="B3">
        <v>5.6624910000000001E-2</v>
      </c>
      <c r="C3">
        <v>0.15994564000000003</v>
      </c>
      <c r="D3">
        <v>0.12533118999999904</v>
      </c>
      <c r="F3">
        <v>1.8897029999999981E-2</v>
      </c>
      <c r="G3">
        <v>0.13887616</v>
      </c>
      <c r="H3">
        <v>0.12369057999999902</v>
      </c>
      <c r="J3">
        <v>1.2078560000000016E-2</v>
      </c>
      <c r="K3">
        <v>0.17416612000000001</v>
      </c>
      <c r="L3">
        <v>9.2287069999998972E-2</v>
      </c>
      <c r="N3">
        <v>1.1299381299999994E-2</v>
      </c>
      <c r="O3">
        <v>0.15773604900000002</v>
      </c>
      <c r="P3">
        <v>9.1706773999999103E-2</v>
      </c>
      <c r="R3">
        <v>3.3921970499999995E-2</v>
      </c>
      <c r="S3">
        <v>0.13536262400000001</v>
      </c>
      <c r="T3">
        <v>7.9167004999999013E-2</v>
      </c>
      <c r="V3">
        <v>2.4494419999999989E-2</v>
      </c>
      <c r="W3">
        <v>1.0878200000000005E-2</v>
      </c>
      <c r="X3">
        <v>8.6589459999999063E-2</v>
      </c>
    </row>
    <row r="4" spans="2:24">
      <c r="B4">
        <v>7.385319999999998E-2</v>
      </c>
      <c r="C4">
        <v>0.15086224000000104</v>
      </c>
      <c r="D4">
        <v>0.12533665000000002</v>
      </c>
      <c r="F4">
        <v>3.2535660000000022E-2</v>
      </c>
      <c r="G4">
        <v>0.12239684000000101</v>
      </c>
      <c r="H4">
        <v>0.12427610000000003</v>
      </c>
      <c r="J4">
        <v>2.6715449999999974E-2</v>
      </c>
      <c r="K4">
        <v>0.185079419999999</v>
      </c>
      <c r="L4">
        <v>9.2599370000000014E-2</v>
      </c>
      <c r="N4">
        <v>1.02005914E-2</v>
      </c>
      <c r="O4">
        <v>0.14782725100000105</v>
      </c>
      <c r="P4">
        <v>9.1345789000000038E-2</v>
      </c>
      <c r="R4">
        <v>9.6454900000007837E-5</v>
      </c>
      <c r="S4">
        <v>0.14532691000000103</v>
      </c>
      <c r="T4">
        <v>7.4934621999999979E-2</v>
      </c>
      <c r="V4">
        <v>1.6178300000000145E-3</v>
      </c>
      <c r="W4">
        <v>5.1464100000010171E-3</v>
      </c>
      <c r="X4">
        <v>8.5401010000000027E-2</v>
      </c>
    </row>
    <row r="5" spans="2:24">
      <c r="B5">
        <v>5.1473989999999997E-2</v>
      </c>
      <c r="C5">
        <v>0.16219846999999998</v>
      </c>
      <c r="D5">
        <v>0.12995658000000004</v>
      </c>
      <c r="F5">
        <v>1.8498379999999981E-2</v>
      </c>
      <c r="G5">
        <v>0.14278843000000002</v>
      </c>
      <c r="H5">
        <v>0.13158612999999997</v>
      </c>
      <c r="J5">
        <v>1.1270449999999987E-2</v>
      </c>
      <c r="K5">
        <v>0.17151143000000002</v>
      </c>
      <c r="L5">
        <v>9.7469250000000063E-2</v>
      </c>
      <c r="N5">
        <v>1.2812023499999999E-2</v>
      </c>
      <c r="O5">
        <v>0.16012604599999997</v>
      </c>
      <c r="P5">
        <v>9.6358060999999995E-2</v>
      </c>
      <c r="R5">
        <v>3.8736248799999998E-2</v>
      </c>
      <c r="S5">
        <v>0.132524788</v>
      </c>
      <c r="T5">
        <v>7.4492863999999992E-2</v>
      </c>
      <c r="V5">
        <v>3.2679069999999977E-2</v>
      </c>
      <c r="W5">
        <v>1.231141999999999E-2</v>
      </c>
      <c r="X5">
        <v>8.9982420000000007E-2</v>
      </c>
    </row>
    <row r="6" spans="2:24">
      <c r="B6">
        <v>6.3618629999999982E-2</v>
      </c>
      <c r="C6">
        <v>0.15579446000000005</v>
      </c>
      <c r="D6">
        <v>0.12996939999999901</v>
      </c>
      <c r="F6">
        <v>2.8119720000000015E-2</v>
      </c>
      <c r="G6">
        <v>0.13116979000000004</v>
      </c>
      <c r="H6">
        <v>0.13201454999999898</v>
      </c>
      <c r="J6">
        <v>2.159527E-2</v>
      </c>
      <c r="K6">
        <v>0.17920565999999999</v>
      </c>
      <c r="L6">
        <v>9.7699639999999005E-2</v>
      </c>
      <c r="N6">
        <v>2.3533717000000023E-3</v>
      </c>
      <c r="O6">
        <v>0.15313998100000001</v>
      </c>
      <c r="P6">
        <v>9.6112412999999036E-2</v>
      </c>
      <c r="R6">
        <v>1.4745435399999993E-2</v>
      </c>
      <c r="S6">
        <v>0.13954913000000005</v>
      </c>
      <c r="T6">
        <v>7.1497824999998988E-2</v>
      </c>
      <c r="V6">
        <v>1.4272649999999998E-2</v>
      </c>
      <c r="W6">
        <v>8.2704000000000111E-3</v>
      </c>
      <c r="X6">
        <v>8.9150539999999029E-2</v>
      </c>
    </row>
    <row r="7" spans="2:24">
      <c r="B7">
        <v>7.5843419999999995E-2</v>
      </c>
      <c r="C7">
        <v>0.14934407000000102</v>
      </c>
      <c r="D7">
        <v>0.13002346999999903</v>
      </c>
      <c r="F7">
        <v>3.7837300000000018E-2</v>
      </c>
      <c r="G7">
        <v>0.11946544000000101</v>
      </c>
      <c r="H7">
        <v>0.13251758999999902</v>
      </c>
      <c r="J7">
        <v>3.2019980000000003E-2</v>
      </c>
      <c r="K7">
        <v>0.18695608999999902</v>
      </c>
      <c r="L7">
        <v>9.7978489999999002E-2</v>
      </c>
      <c r="N7">
        <v>1.7662592000000005E-2</v>
      </c>
      <c r="O7">
        <v>0.14610271300000097</v>
      </c>
      <c r="P7">
        <v>9.5905562999999028E-2</v>
      </c>
      <c r="R7">
        <v>9.4513780000000068E-3</v>
      </c>
      <c r="S7">
        <v>0.14662109200000104</v>
      </c>
      <c r="T7">
        <v>6.8430177999999009E-2</v>
      </c>
      <c r="V7">
        <v>4.2519100000000254E-3</v>
      </c>
      <c r="W7">
        <v>4.2002100000009812E-3</v>
      </c>
      <c r="X7">
        <v>8.8340209999999031E-2</v>
      </c>
    </row>
    <row r="8" spans="2:24">
      <c r="B8">
        <v>5.3377370000000007E-2</v>
      </c>
      <c r="C8">
        <v>0.16072560000000102</v>
      </c>
      <c r="D8">
        <v>0.13464820999999899</v>
      </c>
      <c r="F8">
        <v>2.3735110000000004E-2</v>
      </c>
      <c r="G8">
        <v>0.13993904000000096</v>
      </c>
      <c r="H8">
        <v>0.13983309999999902</v>
      </c>
      <c r="J8">
        <v>1.6504929999999973E-2</v>
      </c>
      <c r="K8">
        <v>0.173333719999999</v>
      </c>
      <c r="L8">
        <v>0.10285229999999901</v>
      </c>
      <c r="N8">
        <v>5.453261299999998E-3</v>
      </c>
      <c r="O8">
        <v>0.158450857000001</v>
      </c>
      <c r="P8">
        <v>0.10092440399999902</v>
      </c>
      <c r="R8">
        <v>2.9547205099999987E-2</v>
      </c>
      <c r="S8">
        <v>0.13376889000000103</v>
      </c>
      <c r="T8">
        <v>6.8003546999998998E-2</v>
      </c>
      <c r="V8">
        <v>3.0177009999999976E-2</v>
      </c>
      <c r="W8">
        <v>1.1393820000001054E-2</v>
      </c>
      <c r="X8">
        <v>9.2930769999999052E-2</v>
      </c>
    </row>
    <row r="9" spans="2:24">
      <c r="B9">
        <v>7.0692499999999991E-2</v>
      </c>
      <c r="C9">
        <v>0.15159690000000003</v>
      </c>
      <c r="D9">
        <v>0.13464886000000001</v>
      </c>
      <c r="F9">
        <v>3.7438640000000023E-2</v>
      </c>
      <c r="G9">
        <v>0.12337771000000003</v>
      </c>
      <c r="H9">
        <v>0.14041314000000002</v>
      </c>
      <c r="J9">
        <v>3.1211869999999975E-2</v>
      </c>
      <c r="K9">
        <v>0.18430140000000003</v>
      </c>
      <c r="L9">
        <v>0.10316067000000001</v>
      </c>
      <c r="N9">
        <v>1.6149949700000003E-2</v>
      </c>
      <c r="O9">
        <v>0.14849270900000006</v>
      </c>
      <c r="P9">
        <v>0.100556851</v>
      </c>
      <c r="R9">
        <v>4.637099700000008E-3</v>
      </c>
      <c r="S9">
        <v>0.14378325599999997</v>
      </c>
      <c r="T9">
        <v>6.3756036999999988E-2</v>
      </c>
      <c r="V9">
        <v>3.9327499999999849E-3</v>
      </c>
      <c r="W9">
        <v>5.6334299999999948E-3</v>
      </c>
      <c r="X9">
        <v>9.1733160000000036E-2</v>
      </c>
    </row>
    <row r="10" spans="2:24">
      <c r="B10">
        <v>6.1366709999999991E-2</v>
      </c>
      <c r="C10">
        <v>0.15632015000000099</v>
      </c>
      <c r="D10">
        <v>0.13658150000000002</v>
      </c>
      <c r="F10">
        <v>3.1594989999999989E-2</v>
      </c>
      <c r="G10">
        <v>0.13187359000000098</v>
      </c>
      <c r="H10">
        <v>0.14347233000000001</v>
      </c>
      <c r="J10">
        <v>2.4781419999999998E-2</v>
      </c>
      <c r="K10">
        <v>0.17864836999999897</v>
      </c>
      <c r="L10">
        <v>0.10519851999999999</v>
      </c>
      <c r="N10">
        <v>6.5681246000000026E-3</v>
      </c>
      <c r="O10">
        <v>0.153616898000001</v>
      </c>
      <c r="P10">
        <v>0.10265285800000004</v>
      </c>
      <c r="R10">
        <v>1.153650669999999E-2</v>
      </c>
      <c r="S10">
        <v>0.13844862900000099</v>
      </c>
      <c r="T10">
        <v>6.3562391000000024E-2</v>
      </c>
      <c r="V10">
        <v>1.8225439999999982E-2</v>
      </c>
      <c r="W10">
        <v>8.6187600000010578E-3</v>
      </c>
      <c r="X10">
        <v>9.3647190000000019E-2</v>
      </c>
    </row>
    <row r="11" spans="2:24">
      <c r="B11">
        <v>8.0625079999999988E-2</v>
      </c>
      <c r="C11">
        <v>0.14548753000000003</v>
      </c>
      <c r="D11">
        <v>0.14337313000000002</v>
      </c>
      <c r="F11">
        <v>5.2236039999999984E-2</v>
      </c>
      <c r="G11">
        <v>0.11196434999999993</v>
      </c>
      <c r="H11">
        <v>0.15596243000000001</v>
      </c>
      <c r="J11">
        <v>4.6375569999999977E-2</v>
      </c>
      <c r="K11">
        <v>0.1917395300000001</v>
      </c>
      <c r="L11">
        <v>0.11328425</v>
      </c>
      <c r="N11">
        <v>3.7810044000000001E-2</v>
      </c>
      <c r="O11">
        <v>0.14170086199999998</v>
      </c>
      <c r="P11">
        <v>0.10891219400000002</v>
      </c>
      <c r="R11">
        <v>3.434590584000001E-2</v>
      </c>
      <c r="S11">
        <v>0.14979426099999993</v>
      </c>
      <c r="T11">
        <v>5.012092399999999E-2</v>
      </c>
      <c r="V11">
        <v>1.0409990000000008E-2</v>
      </c>
      <c r="W11">
        <v>1.8002500000000587E-3</v>
      </c>
      <c r="X11">
        <v>9.6773390000000015E-2</v>
      </c>
    </row>
    <row r="12" spans="2:24">
      <c r="B12">
        <v>7.1767059999999994E-2</v>
      </c>
      <c r="C12">
        <v>0.15010846</v>
      </c>
      <c r="D12">
        <v>0.14386361</v>
      </c>
      <c r="F12">
        <v>4.5615879999999998E-2</v>
      </c>
      <c r="G12">
        <v>0.12032911000000002</v>
      </c>
      <c r="H12">
        <v>0.15652179000000002</v>
      </c>
      <c r="J12">
        <v>3.9230319999999985E-2</v>
      </c>
      <c r="K12">
        <v>0.1861932300000001</v>
      </c>
      <c r="L12">
        <v>0.11368610000000001</v>
      </c>
      <c r="N12">
        <v>2.7279742600000004E-2</v>
      </c>
      <c r="O12">
        <v>0.14673448899999997</v>
      </c>
      <c r="P12">
        <v>0.10958216200000004</v>
      </c>
      <c r="R12">
        <v>1.7426200200000009E-2</v>
      </c>
      <c r="S12">
        <v>0.14468612899999989</v>
      </c>
      <c r="T12">
        <v>5.1663816000000001E-2</v>
      </c>
      <c r="V12">
        <v>3.0560299999999874E-3</v>
      </c>
      <c r="W12">
        <v>4.7173799999999932E-3</v>
      </c>
      <c r="X12">
        <v>9.7708280000000008E-2</v>
      </c>
    </row>
    <row r="13" spans="2:24">
      <c r="B13">
        <v>6.2909039999999999E-2</v>
      </c>
      <c r="C13">
        <v>0.15472938999999997</v>
      </c>
      <c r="D13">
        <v>0.14435409999999899</v>
      </c>
      <c r="F13">
        <v>3.8995720000000011E-2</v>
      </c>
      <c r="G13">
        <v>0.12869385999999994</v>
      </c>
      <c r="H13">
        <v>0.15708114999999898</v>
      </c>
      <c r="J13">
        <v>3.2085069999999993E-2</v>
      </c>
      <c r="K13">
        <v>0.18064693000000009</v>
      </c>
      <c r="L13">
        <v>0.11408794999999897</v>
      </c>
      <c r="N13">
        <v>1.6749441200000003E-2</v>
      </c>
      <c r="O13">
        <v>0.15176811599999995</v>
      </c>
      <c r="P13">
        <v>0.11025212999999903</v>
      </c>
      <c r="R13">
        <v>5.0649460000000424E-4</v>
      </c>
      <c r="S13">
        <v>0.13957799699999995</v>
      </c>
      <c r="T13">
        <v>5.3206707999998964E-2</v>
      </c>
      <c r="V13">
        <v>1.6522049999999983E-2</v>
      </c>
      <c r="W13">
        <v>7.6345100000000388E-3</v>
      </c>
      <c r="X13">
        <v>9.8643169999998975E-2</v>
      </c>
    </row>
    <row r="14" spans="2:24">
      <c r="B14">
        <v>5.4137870000000005E-2</v>
      </c>
      <c r="C14">
        <v>0.15930500999999997</v>
      </c>
      <c r="D14">
        <v>0.14483977000000003</v>
      </c>
      <c r="F14">
        <v>3.2440460000000004E-2</v>
      </c>
      <c r="G14">
        <v>0.13697660999999994</v>
      </c>
      <c r="H14">
        <v>0.15763502000000004</v>
      </c>
      <c r="J14">
        <v>2.5009859999999995E-2</v>
      </c>
      <c r="K14">
        <v>0.17515500000000006</v>
      </c>
      <c r="L14">
        <v>0.11448586000000002</v>
      </c>
      <c r="N14">
        <v>6.3223781000000048E-3</v>
      </c>
      <c r="O14">
        <v>0.15675239299999999</v>
      </c>
      <c r="P14">
        <v>0.11091553000000007</v>
      </c>
      <c r="R14">
        <v>1.6247331599999991E-2</v>
      </c>
      <c r="S14">
        <v>0.13451994499999997</v>
      </c>
      <c r="T14">
        <v>5.4734474000000033E-2</v>
      </c>
      <c r="V14">
        <v>2.9856039999999973E-2</v>
      </c>
      <c r="W14">
        <v>1.0523040000000039E-2</v>
      </c>
      <c r="X14">
        <v>9.9568890000000077E-2</v>
      </c>
    </row>
    <row r="15" spans="2:24">
      <c r="B15">
        <v>4.5279849999999983E-2</v>
      </c>
      <c r="C15">
        <v>0.16392594000000005</v>
      </c>
      <c r="D15">
        <v>0.14533024999999899</v>
      </c>
      <c r="F15">
        <v>2.5820300000000018E-2</v>
      </c>
      <c r="G15">
        <v>0.14534137000000003</v>
      </c>
      <c r="H15">
        <v>0.15819436999999897</v>
      </c>
      <c r="J15">
        <v>1.7864610000000003E-2</v>
      </c>
      <c r="K15">
        <v>0.16960870000000006</v>
      </c>
      <c r="L15">
        <v>0.11488770999999892</v>
      </c>
      <c r="N15">
        <v>4.2079232999999994E-3</v>
      </c>
      <c r="O15">
        <v>0.16178601999999997</v>
      </c>
      <c r="P15">
        <v>0.11158549799999901</v>
      </c>
      <c r="R15">
        <v>3.3167037299999994E-2</v>
      </c>
      <c r="S15">
        <v>0.1294118139999999</v>
      </c>
      <c r="T15">
        <v>5.6277365999998941E-2</v>
      </c>
      <c r="V15">
        <v>4.3322059999999996E-2</v>
      </c>
      <c r="W15">
        <v>1.3440180000000024E-2</v>
      </c>
      <c r="X15">
        <v>0.10050377999999899</v>
      </c>
    </row>
    <row r="16" spans="2:24">
      <c r="B16">
        <v>8.0110340000000002E-2</v>
      </c>
      <c r="C16">
        <v>0.14540410000000004</v>
      </c>
      <c r="D16">
        <v>0.14691946</v>
      </c>
      <c r="F16">
        <v>5.4648430000000026E-2</v>
      </c>
      <c r="G16">
        <v>0.11167895999999999</v>
      </c>
      <c r="H16">
        <v>0.16213086000000002</v>
      </c>
      <c r="J16">
        <v>4.867305999999999E-2</v>
      </c>
      <c r="K16">
        <v>0.19187960999999998</v>
      </c>
      <c r="L16">
        <v>0.11731849999999999</v>
      </c>
      <c r="N16">
        <v>4.09352282E-2</v>
      </c>
      <c r="O16">
        <v>0.14155807400000009</v>
      </c>
      <c r="P16">
        <v>0.11240534800000002</v>
      </c>
      <c r="R16">
        <v>3.7435189610000009E-2</v>
      </c>
      <c r="S16">
        <v>0.14960484899999993</v>
      </c>
      <c r="T16">
        <v>4.5694872000000004E-2</v>
      </c>
      <c r="V16">
        <v>9.340390000000004E-3</v>
      </c>
      <c r="W16">
        <v>1.7565200000000392E-3</v>
      </c>
      <c r="X16">
        <v>9.9137160000000002E-2</v>
      </c>
    </row>
    <row r="17" spans="2:24">
      <c r="B17">
        <v>7.125231999999998E-2</v>
      </c>
      <c r="C17">
        <v>0.15002503</v>
      </c>
      <c r="D17">
        <v>0.14740994000000002</v>
      </c>
      <c r="F17">
        <v>4.8028269999999984E-2</v>
      </c>
      <c r="G17">
        <v>0.12004371000000003</v>
      </c>
      <c r="H17">
        <v>0.16269021</v>
      </c>
      <c r="J17">
        <v>4.1527800000000004E-2</v>
      </c>
      <c r="K17">
        <v>0.18633330999999997</v>
      </c>
      <c r="L17">
        <v>0.11772035</v>
      </c>
      <c r="N17">
        <v>3.0404926800000003E-2</v>
      </c>
      <c r="O17">
        <v>0.14659170100000007</v>
      </c>
      <c r="P17">
        <v>0.11307531600000004</v>
      </c>
      <c r="R17">
        <v>2.0515484000000007E-2</v>
      </c>
      <c r="S17">
        <v>0.144496717</v>
      </c>
      <c r="T17">
        <v>4.7237763999999988E-2</v>
      </c>
      <c r="V17">
        <v>4.1256199999999965E-3</v>
      </c>
      <c r="W17">
        <v>4.6736600000000239E-3</v>
      </c>
      <c r="X17">
        <v>0.10007205000000002</v>
      </c>
    </row>
    <row r="18" spans="2:24">
      <c r="B18">
        <v>6.2394299999999986E-2</v>
      </c>
      <c r="C18">
        <v>0.15464596000000008</v>
      </c>
      <c r="D18">
        <v>0.14790041999999898</v>
      </c>
      <c r="F18">
        <v>4.1408109999999998E-2</v>
      </c>
      <c r="G18">
        <v>0.12840847</v>
      </c>
      <c r="H18">
        <v>0.16324956999999898</v>
      </c>
      <c r="J18">
        <v>3.4382550000000012E-2</v>
      </c>
      <c r="K18">
        <v>0.18078700999999997</v>
      </c>
      <c r="L18">
        <v>0.11812219999999898</v>
      </c>
      <c r="N18">
        <v>1.9874625400000002E-2</v>
      </c>
      <c r="O18">
        <v>0.15162532800000006</v>
      </c>
      <c r="P18">
        <v>0.11374528399999903</v>
      </c>
      <c r="R18">
        <v>3.5957783000000049E-3</v>
      </c>
      <c r="S18">
        <v>0.13938858499999995</v>
      </c>
      <c r="T18">
        <v>4.8780655999998951E-2</v>
      </c>
      <c r="V18">
        <v>1.7591639999999992E-2</v>
      </c>
      <c r="W18">
        <v>7.5907900000000694E-3</v>
      </c>
      <c r="X18">
        <v>0.10100693999999902</v>
      </c>
    </row>
    <row r="19" spans="2:24">
      <c r="B19">
        <v>5.3623129999999991E-2</v>
      </c>
      <c r="C19">
        <v>0.15922158000000008</v>
      </c>
      <c r="D19">
        <v>0.14838609000000003</v>
      </c>
      <c r="F19">
        <v>3.4852849999999991E-2</v>
      </c>
      <c r="G19">
        <v>0.13669122</v>
      </c>
      <c r="H19">
        <v>0.16380344000000005</v>
      </c>
      <c r="J19">
        <v>2.7307350000000008E-2</v>
      </c>
      <c r="K19">
        <v>0.17529508999999999</v>
      </c>
      <c r="L19">
        <v>0.11852011000000004</v>
      </c>
      <c r="N19">
        <v>9.4475623000000036E-3</v>
      </c>
      <c r="O19">
        <v>0.15660960600000007</v>
      </c>
      <c r="P19">
        <v>0.11440868400000007</v>
      </c>
      <c r="R19">
        <v>1.315804789999999E-2</v>
      </c>
      <c r="S19">
        <v>0.13433053299999997</v>
      </c>
      <c r="T19">
        <v>5.0308422000000019E-2</v>
      </c>
      <c r="V19">
        <v>3.0925629999999982E-2</v>
      </c>
      <c r="W19">
        <v>1.047932000000007E-2</v>
      </c>
      <c r="X19">
        <v>0.10193266000000006</v>
      </c>
    </row>
    <row r="20" spans="2:24">
      <c r="B20">
        <v>4.4765109999999997E-2</v>
      </c>
      <c r="C20">
        <v>0.16384251000000005</v>
      </c>
      <c r="D20">
        <v>0.14887656999999899</v>
      </c>
      <c r="F20">
        <v>2.8232690000000005E-2</v>
      </c>
      <c r="G20">
        <v>0.14505597999999997</v>
      </c>
      <c r="H20">
        <v>0.16436278999999904</v>
      </c>
      <c r="J20">
        <v>2.0162100000000016E-2</v>
      </c>
      <c r="K20">
        <v>0.16974878999999998</v>
      </c>
      <c r="L20">
        <v>0.11892195999999905</v>
      </c>
      <c r="N20">
        <v>1.0827390999999936E-3</v>
      </c>
      <c r="O20">
        <v>0.16164323300000005</v>
      </c>
      <c r="P20">
        <v>0.11507865199999895</v>
      </c>
      <c r="R20">
        <v>3.0077753499999998E-2</v>
      </c>
      <c r="S20">
        <v>0.12922240200000001</v>
      </c>
      <c r="T20">
        <v>5.1851313999998927E-2</v>
      </c>
      <c r="V20">
        <v>4.4391649999999977E-2</v>
      </c>
      <c r="W20">
        <v>1.3396450000000004E-2</v>
      </c>
      <c r="X20">
        <v>0.10286754999999898</v>
      </c>
    </row>
    <row r="21" spans="2:24">
      <c r="B21">
        <v>7.9602289999999992E-2</v>
      </c>
      <c r="C21">
        <v>0.14532174999999992</v>
      </c>
      <c r="D21">
        <v>0.15041973</v>
      </c>
      <c r="F21">
        <v>5.7029490000000016E-2</v>
      </c>
      <c r="G21">
        <v>0.11139726999999999</v>
      </c>
      <c r="H21">
        <v>0.16821917</v>
      </c>
      <c r="J21">
        <v>5.094071E-2</v>
      </c>
      <c r="K21">
        <v>0.19201788000000009</v>
      </c>
      <c r="L21">
        <v>0.12130035</v>
      </c>
      <c r="N21">
        <v>4.4019825600000007E-2</v>
      </c>
      <c r="O21">
        <v>0.14141714100000002</v>
      </c>
      <c r="P21">
        <v>0.11585313600000002</v>
      </c>
      <c r="R21">
        <v>4.0484352805000005E-2</v>
      </c>
      <c r="S21">
        <v>0.14941789599999988</v>
      </c>
      <c r="T21">
        <v>4.1326301999999988E-2</v>
      </c>
      <c r="V21">
        <v>8.2846900000000112E-3</v>
      </c>
      <c r="W21">
        <v>1.7133700000000474E-3</v>
      </c>
      <c r="X21">
        <v>0.10147024000000002</v>
      </c>
    </row>
    <row r="22" spans="2:24">
      <c r="B22">
        <v>7.0744269999999998E-2</v>
      </c>
      <c r="C22">
        <v>0.14994267999999999</v>
      </c>
      <c r="D22">
        <v>0.15091021000000002</v>
      </c>
      <c r="F22">
        <v>5.040933000000003E-2</v>
      </c>
      <c r="G22">
        <v>0.11976202999999996</v>
      </c>
      <c r="H22">
        <v>0.16877852000000002</v>
      </c>
      <c r="J22">
        <v>4.3795450000000014E-2</v>
      </c>
      <c r="K22">
        <v>0.18647158000000008</v>
      </c>
      <c r="L22">
        <v>0.12170220000000001</v>
      </c>
      <c r="N22">
        <v>3.3489524200000002E-2</v>
      </c>
      <c r="O22">
        <v>0.14645076800000001</v>
      </c>
      <c r="P22">
        <v>0.11652310400000004</v>
      </c>
      <c r="R22">
        <v>2.3564647200000007E-2</v>
      </c>
      <c r="S22">
        <v>0.14430976499999992</v>
      </c>
      <c r="T22">
        <v>4.2869193999999972E-2</v>
      </c>
      <c r="V22">
        <v>5.1813199999999893E-3</v>
      </c>
      <c r="W22">
        <v>4.6304999999999819E-3</v>
      </c>
      <c r="X22">
        <v>0.10240513000000001</v>
      </c>
    </row>
    <row r="23" spans="2:24">
      <c r="B23">
        <v>6.1886250000000004E-2</v>
      </c>
      <c r="C23">
        <v>0.15456360999999996</v>
      </c>
      <c r="D23">
        <v>0.15140068999999901</v>
      </c>
      <c r="F23">
        <v>4.3789169999999988E-2</v>
      </c>
      <c r="G23">
        <v>0.12812678</v>
      </c>
      <c r="H23">
        <v>0.16933787999999897</v>
      </c>
      <c r="J23">
        <v>3.6650199999999966E-2</v>
      </c>
      <c r="K23">
        <v>0.18092528000000008</v>
      </c>
      <c r="L23">
        <v>0.12210404999999899</v>
      </c>
      <c r="N23">
        <v>2.2959222800000002E-2</v>
      </c>
      <c r="O23">
        <v>0.15148439499999999</v>
      </c>
      <c r="P23">
        <v>0.11719307199999904</v>
      </c>
      <c r="R23">
        <v>6.6449415000000081E-3</v>
      </c>
      <c r="S23">
        <v>0.13920163299999988</v>
      </c>
      <c r="T23">
        <v>4.441208599999899E-2</v>
      </c>
      <c r="V23">
        <v>1.8647339999999984E-2</v>
      </c>
      <c r="W23">
        <v>7.5476300000000274E-3</v>
      </c>
      <c r="X23">
        <v>0.10334000999999901</v>
      </c>
    </row>
    <row r="24" spans="2:24">
      <c r="B24">
        <v>5.3115069999999986E-2</v>
      </c>
      <c r="C24">
        <v>0.15913924000000002</v>
      </c>
      <c r="D24">
        <v>0.15188636</v>
      </c>
      <c r="F24">
        <v>3.7233909999999981E-2</v>
      </c>
      <c r="G24">
        <v>0.13640953</v>
      </c>
      <c r="H24">
        <v>0.16989175000000004</v>
      </c>
      <c r="J24">
        <v>2.9575000000000018E-2</v>
      </c>
      <c r="K24">
        <v>0.17543336000000009</v>
      </c>
      <c r="L24">
        <v>0.12250195999999999</v>
      </c>
      <c r="N24">
        <v>1.2532159700000003E-2</v>
      </c>
      <c r="O24">
        <v>0.156468673</v>
      </c>
      <c r="P24">
        <v>0.11785647200000007</v>
      </c>
      <c r="R24">
        <v>1.0108884699999994E-2</v>
      </c>
      <c r="S24">
        <v>0.1341435809999999</v>
      </c>
      <c r="T24">
        <v>4.5939851000000032E-2</v>
      </c>
      <c r="V24">
        <v>3.1981339999999997E-2</v>
      </c>
      <c r="W24">
        <v>1.0436169999999967E-2</v>
      </c>
      <c r="X24">
        <v>0.10426574000000005</v>
      </c>
    </row>
    <row r="25" spans="2:24">
      <c r="B25">
        <v>4.4257049999999992E-2</v>
      </c>
      <c r="C25">
        <v>0.16376015999999993</v>
      </c>
      <c r="D25">
        <v>0.15237683999999896</v>
      </c>
      <c r="F25">
        <v>3.061375999999999E-2</v>
      </c>
      <c r="G25">
        <v>0.14477428999999997</v>
      </c>
      <c r="H25">
        <v>0.17045110999999896</v>
      </c>
      <c r="J25">
        <v>2.2429749999999971E-2</v>
      </c>
      <c r="K25">
        <v>0.16988706000000009</v>
      </c>
      <c r="L25">
        <v>0.122903809999999</v>
      </c>
      <c r="N25">
        <v>2.0018583000000062E-3</v>
      </c>
      <c r="O25">
        <v>0.16150229999999999</v>
      </c>
      <c r="P25">
        <v>0.11852643999999896</v>
      </c>
      <c r="R25">
        <v>2.7028590299999988E-2</v>
      </c>
      <c r="S25">
        <v>0.12903544899999997</v>
      </c>
      <c r="T25">
        <v>4.7482742999998939E-2</v>
      </c>
      <c r="V25">
        <v>4.5447349999999997E-2</v>
      </c>
      <c r="W25">
        <v>1.3353300000000012E-2</v>
      </c>
      <c r="X25">
        <v>0.10520062999999896</v>
      </c>
    </row>
    <row r="26" spans="2:24">
      <c r="B26">
        <v>7.9094229999999988E-2</v>
      </c>
      <c r="C26">
        <v>0.14523940000000102</v>
      </c>
      <c r="D26">
        <v>0.15391999000000001</v>
      </c>
      <c r="F26">
        <v>5.9410550000000006E-2</v>
      </c>
      <c r="G26">
        <v>0.11111558000000099</v>
      </c>
      <c r="H26">
        <v>0.17430748000000001</v>
      </c>
      <c r="J26">
        <v>5.320836000000001E-2</v>
      </c>
      <c r="K26">
        <v>0.19215613999999903</v>
      </c>
      <c r="L26">
        <v>0.12528220000000001</v>
      </c>
      <c r="N26">
        <v>4.7104423000000006E-2</v>
      </c>
      <c r="O26">
        <v>0.14127621000000101</v>
      </c>
      <c r="P26">
        <v>0.11930092400000003</v>
      </c>
      <c r="R26">
        <v>4.3533516010000009E-2</v>
      </c>
      <c r="S26">
        <v>0.14923094400000092</v>
      </c>
      <c r="T26">
        <v>3.6957731000000001E-2</v>
      </c>
      <c r="V26">
        <v>7.2289900000000185E-3</v>
      </c>
      <c r="W26">
        <v>1.6702100000010045E-3</v>
      </c>
      <c r="X26">
        <v>0.10380331000000001</v>
      </c>
    </row>
    <row r="27" spans="2:24">
      <c r="B27">
        <v>7.0236209999999993E-2</v>
      </c>
      <c r="C27">
        <v>0.14986033000000099</v>
      </c>
      <c r="D27">
        <v>0.15441047000000002</v>
      </c>
      <c r="F27">
        <v>5.279039000000002E-2</v>
      </c>
      <c r="G27">
        <v>0.11948034000000107</v>
      </c>
      <c r="H27">
        <v>0.17486683</v>
      </c>
      <c r="J27">
        <v>4.6063099999999968E-2</v>
      </c>
      <c r="K27">
        <v>0.18660984999999908</v>
      </c>
      <c r="L27">
        <v>0.12568404999999999</v>
      </c>
      <c r="N27">
        <v>3.6574121600000002E-2</v>
      </c>
      <c r="O27">
        <v>0.14630983000000108</v>
      </c>
      <c r="P27">
        <v>0.11997089300000002</v>
      </c>
      <c r="R27">
        <v>2.6613810400000007E-2</v>
      </c>
      <c r="S27">
        <v>0.14412281200000099</v>
      </c>
      <c r="T27">
        <v>3.8500622999999984E-2</v>
      </c>
      <c r="V27">
        <v>6.237019999999982E-3</v>
      </c>
      <c r="W27">
        <v>4.58734000000105E-3</v>
      </c>
      <c r="X27">
        <v>0.1047382</v>
      </c>
    </row>
    <row r="28" spans="2:24">
      <c r="B28">
        <v>6.1378189999999999E-2</v>
      </c>
      <c r="C28">
        <v>0.15448126000000106</v>
      </c>
      <c r="D28">
        <v>0.15490094999999898</v>
      </c>
      <c r="F28">
        <v>4.6170230000000034E-2</v>
      </c>
      <c r="G28">
        <v>0.12784510000000093</v>
      </c>
      <c r="H28">
        <v>0.17542618999999898</v>
      </c>
      <c r="J28">
        <v>3.8917849999999976E-2</v>
      </c>
      <c r="K28">
        <v>0.18106354999999907</v>
      </c>
      <c r="L28">
        <v>0.126085909999999</v>
      </c>
      <c r="N28">
        <v>2.6043820200000001E-2</v>
      </c>
      <c r="O28">
        <v>0.1513434600000011</v>
      </c>
      <c r="P28">
        <v>0.12064086099999902</v>
      </c>
      <c r="R28">
        <v>9.6941047000000079E-3</v>
      </c>
      <c r="S28">
        <v>0.13901468000000095</v>
      </c>
      <c r="T28">
        <v>4.0043514999999003E-2</v>
      </c>
      <c r="V28">
        <v>1.9703039999999977E-2</v>
      </c>
      <c r="W28">
        <v>7.5044800000010348E-3</v>
      </c>
      <c r="X28">
        <v>0.105673089999999</v>
      </c>
    </row>
    <row r="29" spans="2:24">
      <c r="B29">
        <v>5.2607009999999982E-2</v>
      </c>
      <c r="C29">
        <v>0.15905689000000101</v>
      </c>
      <c r="D29">
        <v>0.15538663000000003</v>
      </c>
      <c r="F29">
        <v>3.9614980000000022E-2</v>
      </c>
      <c r="G29">
        <v>0.13612785000000094</v>
      </c>
      <c r="H29">
        <v>0.17598006000000002</v>
      </c>
      <c r="J29">
        <v>3.1842649999999972E-2</v>
      </c>
      <c r="K29">
        <v>0.17557161999999904</v>
      </c>
      <c r="L29">
        <v>0.12648382</v>
      </c>
      <c r="N29">
        <v>1.5616757000000002E-2</v>
      </c>
      <c r="O29">
        <v>0.15632774000000105</v>
      </c>
      <c r="P29">
        <v>0.12130426100000005</v>
      </c>
      <c r="R29">
        <v>7.0597214999999908E-3</v>
      </c>
      <c r="S29">
        <v>0.13395662900000094</v>
      </c>
      <c r="T29">
        <v>4.1571281000000015E-2</v>
      </c>
      <c r="V29">
        <v>3.303703999999999E-2</v>
      </c>
      <c r="W29">
        <v>1.0393010000001035E-2</v>
      </c>
      <c r="X29">
        <v>0.10659881000000002</v>
      </c>
    </row>
    <row r="30" spans="2:24">
      <c r="B30">
        <v>4.3748989999999988E-2</v>
      </c>
      <c r="C30">
        <v>0.16367782000000097</v>
      </c>
      <c r="D30">
        <v>0.15587710999999899</v>
      </c>
      <c r="F30">
        <v>3.299481999999998E-2</v>
      </c>
      <c r="G30">
        <v>0.14449260000000108</v>
      </c>
      <c r="H30">
        <v>0.17653941999999906</v>
      </c>
      <c r="J30">
        <v>2.469739999999998E-2</v>
      </c>
      <c r="K30">
        <v>0.17002531999999904</v>
      </c>
      <c r="L30">
        <v>0.12688566999999901</v>
      </c>
      <c r="N30">
        <v>5.0864556000000047E-3</v>
      </c>
      <c r="O30">
        <v>0.16136137000000106</v>
      </c>
      <c r="P30">
        <v>0.12197422899999905</v>
      </c>
      <c r="R30">
        <v>2.3979427099999992E-2</v>
      </c>
      <c r="S30">
        <v>0.12884849700000101</v>
      </c>
      <c r="T30">
        <v>4.3114172999998923E-2</v>
      </c>
      <c r="V30">
        <v>4.650304999999999E-2</v>
      </c>
      <c r="W30">
        <v>1.3310140000001081E-2</v>
      </c>
      <c r="X30">
        <v>0.10753369999999901</v>
      </c>
    </row>
    <row r="31" spans="2:24">
      <c r="B31">
        <v>7.8586169999999983E-2</v>
      </c>
      <c r="C31">
        <v>0.14515706000000006</v>
      </c>
      <c r="D31">
        <v>0.15742026000000001</v>
      </c>
      <c r="F31">
        <v>6.1791609999999997E-2</v>
      </c>
      <c r="G31">
        <v>0.11083390000000004</v>
      </c>
      <c r="H31">
        <v>0.18039579</v>
      </c>
      <c r="J31">
        <v>5.5475999999999998E-2</v>
      </c>
      <c r="K31">
        <v>0.19229441000000003</v>
      </c>
      <c r="L31">
        <v>0.12926406000000001</v>
      </c>
      <c r="N31">
        <v>5.0189020300000005E-2</v>
      </c>
      <c r="O31">
        <v>0.14113527000000003</v>
      </c>
      <c r="P31">
        <v>0.12274871300000004</v>
      </c>
      <c r="R31">
        <v>4.6582679210000005E-2</v>
      </c>
      <c r="S31">
        <v>0.14904399000000002</v>
      </c>
      <c r="T31">
        <v>3.2589159999999985E-2</v>
      </c>
      <c r="V31">
        <v>6.1732900000000257E-3</v>
      </c>
      <c r="W31">
        <v>1.6270600000001245E-3</v>
      </c>
      <c r="X31">
        <v>0.10613638</v>
      </c>
    </row>
    <row r="32" spans="2:24">
      <c r="B32">
        <v>6.9728149999999989E-2</v>
      </c>
      <c r="C32">
        <v>0.14977799000000003</v>
      </c>
      <c r="D32">
        <v>0.15791074000000002</v>
      </c>
      <c r="F32">
        <v>5.5171450000000011E-2</v>
      </c>
      <c r="G32">
        <v>0.11919864999999996</v>
      </c>
      <c r="H32">
        <v>0.18095515000000001</v>
      </c>
      <c r="J32">
        <v>4.8330749999999978E-2</v>
      </c>
      <c r="K32">
        <v>0.18674811000000002</v>
      </c>
      <c r="L32">
        <v>0.12966591</v>
      </c>
      <c r="N32">
        <v>3.9658718900000001E-2</v>
      </c>
      <c r="O32">
        <v>0.14616890000000005</v>
      </c>
      <c r="P32">
        <v>0.12341868100000003</v>
      </c>
      <c r="R32">
        <v>2.9662973560000007E-2</v>
      </c>
      <c r="S32">
        <v>0.14393586000000003</v>
      </c>
      <c r="T32">
        <v>3.4132051999999996E-2</v>
      </c>
      <c r="V32">
        <v>7.2927299999999973E-3</v>
      </c>
      <c r="W32">
        <v>4.544190000000059E-3</v>
      </c>
      <c r="X32">
        <v>0.10707127000000002</v>
      </c>
    </row>
    <row r="33" spans="2:24">
      <c r="B33">
        <v>6.0870129999999995E-2</v>
      </c>
      <c r="C33">
        <v>0.15439890999999994</v>
      </c>
      <c r="D33">
        <v>0.15840121999999901</v>
      </c>
      <c r="F33">
        <v>4.8551290000000025E-2</v>
      </c>
      <c r="G33">
        <v>0.12756341000000004</v>
      </c>
      <c r="H33">
        <v>0.181514499999999</v>
      </c>
      <c r="J33">
        <v>4.1185499999999986E-2</v>
      </c>
      <c r="K33">
        <v>0.18120181000000002</v>
      </c>
      <c r="L33">
        <v>0.13006775999999901</v>
      </c>
      <c r="N33">
        <v>2.9128417500000003E-2</v>
      </c>
      <c r="O33">
        <v>0.15120253000000006</v>
      </c>
      <c r="P33">
        <v>0.12408864899999902</v>
      </c>
      <c r="R33">
        <v>1.2743267900000008E-2</v>
      </c>
      <c r="S33">
        <v>0.13882773000000004</v>
      </c>
      <c r="T33">
        <v>3.5674943999998959E-2</v>
      </c>
      <c r="V33">
        <v>2.0758739999999998E-2</v>
      </c>
      <c r="W33">
        <v>7.4613200000001045E-3</v>
      </c>
      <c r="X33">
        <v>0.10800615999999899</v>
      </c>
    </row>
    <row r="34" spans="2:24">
      <c r="B34">
        <v>5.209896E-2</v>
      </c>
      <c r="C34">
        <v>0.15897454000000011</v>
      </c>
      <c r="D34">
        <v>0.15888689</v>
      </c>
      <c r="F34">
        <v>4.1996040000000012E-2</v>
      </c>
      <c r="G34">
        <v>0.13584616000000005</v>
      </c>
      <c r="H34">
        <v>0.18206837000000001</v>
      </c>
      <c r="J34">
        <v>3.4110299999999982E-2</v>
      </c>
      <c r="K34">
        <v>0.17570989000000004</v>
      </c>
      <c r="L34">
        <v>0.13046567000000001</v>
      </c>
      <c r="N34">
        <v>1.8701354400000002E-2</v>
      </c>
      <c r="O34">
        <v>0.15618681000000001</v>
      </c>
      <c r="P34">
        <v>0.12475204900000006</v>
      </c>
      <c r="R34">
        <v>4.0105582999999945E-3</v>
      </c>
      <c r="S34">
        <v>0.13376968000000011</v>
      </c>
      <c r="T34">
        <v>3.7202710000000028E-2</v>
      </c>
      <c r="V34">
        <v>3.4092739999999983E-2</v>
      </c>
      <c r="W34">
        <v>1.0349860000000044E-2</v>
      </c>
      <c r="X34">
        <v>0.10893188000000001</v>
      </c>
    </row>
    <row r="35" spans="2:24">
      <c r="B35">
        <v>4.3240940000000005E-2</v>
      </c>
      <c r="C35">
        <v>0.16359547000000008</v>
      </c>
      <c r="D35">
        <v>0.15937737999999901</v>
      </c>
      <c r="F35">
        <v>3.5375880000000026E-2</v>
      </c>
      <c r="G35">
        <v>0.14421092000000013</v>
      </c>
      <c r="H35">
        <v>0.18262772999999904</v>
      </c>
      <c r="J35">
        <v>2.6965039999999996E-2</v>
      </c>
      <c r="K35">
        <v>0.17016359000000003</v>
      </c>
      <c r="L35">
        <v>0.13086751999999896</v>
      </c>
      <c r="N35">
        <v>8.1710530000000045E-3</v>
      </c>
      <c r="O35">
        <v>0.16122043000000008</v>
      </c>
      <c r="P35">
        <v>0.12542201699999905</v>
      </c>
      <c r="R35">
        <v>2.0930263899999996E-2</v>
      </c>
      <c r="S35">
        <v>0.12866153999999996</v>
      </c>
      <c r="T35">
        <v>3.8745601999998935E-2</v>
      </c>
      <c r="V35">
        <v>4.7558749999999983E-2</v>
      </c>
      <c r="W35">
        <v>1.326699000000009E-2</v>
      </c>
      <c r="X35">
        <v>0.10986676999999895</v>
      </c>
    </row>
    <row r="36" spans="2:24">
      <c r="B36">
        <v>7.8078120000000001E-2</v>
      </c>
      <c r="C36">
        <v>0.14507470999999994</v>
      </c>
      <c r="D36">
        <v>0.16092053000000001</v>
      </c>
      <c r="F36">
        <v>6.4172669999999987E-2</v>
      </c>
      <c r="G36">
        <v>0.11055221000000015</v>
      </c>
      <c r="H36">
        <v>0.18648410000000001</v>
      </c>
      <c r="J36">
        <v>5.774364999999998E-2</v>
      </c>
      <c r="K36">
        <v>0.19243268000000002</v>
      </c>
      <c r="L36">
        <v>0.13324591</v>
      </c>
      <c r="N36">
        <v>5.3273617700000005E-2</v>
      </c>
      <c r="O36">
        <v>0.14099434000000011</v>
      </c>
      <c r="P36">
        <v>0.12619650100000004</v>
      </c>
      <c r="R36">
        <v>4.9631842400000008E-2</v>
      </c>
      <c r="S36">
        <v>0.14885704000000011</v>
      </c>
      <c r="T36">
        <v>2.8220589999999997E-2</v>
      </c>
      <c r="V36">
        <v>5.1175900000000052E-3</v>
      </c>
      <c r="W36">
        <v>1.5838999999999714E-3</v>
      </c>
      <c r="X36">
        <v>0.10846946000000002</v>
      </c>
    </row>
    <row r="37" spans="2:24">
      <c r="B37">
        <v>6.9220100000000007E-2</v>
      </c>
      <c r="C37">
        <v>0.14969563999999991</v>
      </c>
      <c r="D37">
        <v>0.16141101000000002</v>
      </c>
      <c r="F37">
        <v>5.7552510000000001E-2</v>
      </c>
      <c r="G37">
        <v>0.11891696999999979</v>
      </c>
      <c r="H37">
        <v>0.18704346000000002</v>
      </c>
      <c r="J37">
        <v>5.0598399999999988E-2</v>
      </c>
      <c r="K37">
        <v>0.18688638000000002</v>
      </c>
      <c r="L37">
        <v>0.13364776</v>
      </c>
      <c r="N37">
        <v>4.27433163E-2</v>
      </c>
      <c r="O37">
        <v>0.1460279699999999</v>
      </c>
      <c r="P37">
        <v>0.12686646900000004</v>
      </c>
      <c r="R37">
        <v>3.271213676000001E-2</v>
      </c>
      <c r="S37">
        <v>0.14374891000000012</v>
      </c>
      <c r="T37">
        <v>2.976348199999998E-2</v>
      </c>
      <c r="V37">
        <v>8.34842999999999E-3</v>
      </c>
      <c r="W37">
        <v>4.5010299999999059E-3</v>
      </c>
      <c r="X37">
        <v>0.10940434000000002</v>
      </c>
    </row>
    <row r="38" spans="2:24">
      <c r="B38">
        <v>6.0362079999999985E-2</v>
      </c>
      <c r="C38">
        <v>0.15431656999999988</v>
      </c>
      <c r="D38">
        <v>0.16190148999999898</v>
      </c>
      <c r="F38">
        <v>5.093236000000001E-2</v>
      </c>
      <c r="G38">
        <v>0.12728171999999993</v>
      </c>
      <c r="H38">
        <v>0.18760280999999898</v>
      </c>
      <c r="J38">
        <v>4.3453149999999996E-2</v>
      </c>
      <c r="K38">
        <v>0.18134008000000001</v>
      </c>
      <c r="L38">
        <v>0.13404960999999896</v>
      </c>
      <c r="N38">
        <v>3.2213014900000003E-2</v>
      </c>
      <c r="O38">
        <v>0.15106159999999991</v>
      </c>
      <c r="P38">
        <v>0.12753643699999903</v>
      </c>
      <c r="R38">
        <v>1.5792431100000007E-2</v>
      </c>
      <c r="S38">
        <v>0.13864078000000013</v>
      </c>
      <c r="T38">
        <v>3.1306373999998999E-2</v>
      </c>
      <c r="V38">
        <v>2.1814439999999991E-2</v>
      </c>
      <c r="W38">
        <v>7.4181700000000017E-3</v>
      </c>
      <c r="X38">
        <v>0.11033922999999898</v>
      </c>
    </row>
    <row r="39" spans="2:24">
      <c r="B39">
        <v>5.1590899999999995E-2</v>
      </c>
      <c r="C39">
        <v>0.15889218999999988</v>
      </c>
      <c r="D39">
        <v>0.16238716000000003</v>
      </c>
      <c r="F39">
        <v>4.4377100000000003E-2</v>
      </c>
      <c r="G39">
        <v>0.13556447000000016</v>
      </c>
      <c r="H39">
        <v>0.18815668000000005</v>
      </c>
      <c r="J39">
        <v>3.6377949999999992E-2</v>
      </c>
      <c r="K39">
        <v>0.17584815000000009</v>
      </c>
      <c r="L39">
        <v>0.13444752000000001</v>
      </c>
      <c r="N39">
        <v>2.1785951800000002E-2</v>
      </c>
      <c r="O39">
        <v>0.15604586999999992</v>
      </c>
      <c r="P39">
        <v>0.12819983700000007</v>
      </c>
      <c r="R39">
        <v>9.6139509999999123E-4</v>
      </c>
      <c r="S39">
        <v>0.13358272000000004</v>
      </c>
      <c r="T39">
        <v>3.283413900000004E-2</v>
      </c>
      <c r="V39">
        <v>3.5148439999999975E-2</v>
      </c>
      <c r="W39">
        <v>1.0306700000000113E-2</v>
      </c>
      <c r="X39">
        <v>0.11126496000000005</v>
      </c>
    </row>
    <row r="40" spans="2:24">
      <c r="B40">
        <v>4.2732880000000001E-2</v>
      </c>
      <c r="C40">
        <v>0.16351311999999985</v>
      </c>
      <c r="D40">
        <v>0.16287763999999899</v>
      </c>
      <c r="F40">
        <v>3.7756940000000017E-2</v>
      </c>
      <c r="G40">
        <v>0.1439292299999998</v>
      </c>
      <c r="H40">
        <v>0.18871603999999903</v>
      </c>
      <c r="J40">
        <v>2.9232690000000006E-2</v>
      </c>
      <c r="K40">
        <v>0.17030186000000003</v>
      </c>
      <c r="L40">
        <v>0.13484937999999896</v>
      </c>
      <c r="N40">
        <v>1.1255650400000004E-2</v>
      </c>
      <c r="O40">
        <v>0.16107949999999993</v>
      </c>
      <c r="P40">
        <v>0.12886980499999895</v>
      </c>
      <c r="R40">
        <v>1.7881100699999992E-2</v>
      </c>
      <c r="S40">
        <v>0.12847459000000006</v>
      </c>
      <c r="T40">
        <v>3.4377030999998948E-2</v>
      </c>
      <c r="V40">
        <v>4.861445999999997E-2</v>
      </c>
      <c r="W40">
        <v>1.3223830000000047E-2</v>
      </c>
      <c r="X40">
        <v>0.112199839999999</v>
      </c>
    </row>
    <row r="41" spans="2:24">
      <c r="B41">
        <v>7.7563379999999987E-2</v>
      </c>
      <c r="C41">
        <v>0.14499127999999972</v>
      </c>
      <c r="D41">
        <v>0.16446685</v>
      </c>
      <c r="F41">
        <v>6.6585070000000024E-2</v>
      </c>
      <c r="G41">
        <v>0.11026681999999988</v>
      </c>
      <c r="H41">
        <v>0.19265252000000002</v>
      </c>
      <c r="J41">
        <v>6.0041139999999993E-2</v>
      </c>
      <c r="K41">
        <v>0.19257276000000012</v>
      </c>
      <c r="L41">
        <v>0.13728016000000001</v>
      </c>
      <c r="N41">
        <v>5.6398801900000003E-2</v>
      </c>
      <c r="O41">
        <v>0.14085154999999983</v>
      </c>
      <c r="P41">
        <v>0.12968965500000004</v>
      </c>
      <c r="R41">
        <v>5.272112620000001E-2</v>
      </c>
      <c r="S41">
        <v>0.14866763000000005</v>
      </c>
      <c r="T41">
        <v>2.3794537999999983E-2</v>
      </c>
      <c r="V41">
        <v>4.0480000000000238E-3</v>
      </c>
      <c r="W41">
        <v>1.5401799999998911E-3</v>
      </c>
      <c r="X41">
        <v>0.11083323</v>
      </c>
    </row>
    <row r="42" spans="2:24">
      <c r="B42">
        <v>6.8705359999999993E-2</v>
      </c>
      <c r="C42">
        <v>0.14961220999999991</v>
      </c>
      <c r="D42">
        <v>0.16495733000000001</v>
      </c>
      <c r="F42">
        <v>5.9964909999999982E-2</v>
      </c>
      <c r="G42">
        <v>0.11863157000000002</v>
      </c>
      <c r="H42">
        <v>0.19321188</v>
      </c>
      <c r="J42">
        <v>5.2895890000000001E-2</v>
      </c>
      <c r="K42">
        <v>0.18702646000000012</v>
      </c>
      <c r="L42">
        <v>0.13768200999999999</v>
      </c>
      <c r="N42">
        <v>4.5868500500000006E-2</v>
      </c>
      <c r="O42">
        <v>0.14588517999999984</v>
      </c>
      <c r="P42">
        <v>0.13035962300000004</v>
      </c>
      <c r="R42">
        <v>3.580142053000001E-2</v>
      </c>
      <c r="S42">
        <v>0.14355950000000006</v>
      </c>
      <c r="T42">
        <v>2.5337430000000022E-2</v>
      </c>
      <c r="V42">
        <v>9.4180199999999714E-3</v>
      </c>
      <c r="W42">
        <v>4.4573099999998256E-3</v>
      </c>
      <c r="X42">
        <v>0.11176812000000003</v>
      </c>
    </row>
    <row r="43" spans="2:24">
      <c r="B43">
        <v>5.9847339999999999E-2</v>
      </c>
      <c r="C43">
        <v>0.15423313999999988</v>
      </c>
      <c r="D43">
        <v>0.16544780999999897</v>
      </c>
      <c r="F43">
        <v>5.3344749999999996E-2</v>
      </c>
      <c r="G43">
        <v>0.1269963300000001</v>
      </c>
      <c r="H43">
        <v>0.19377122999999899</v>
      </c>
      <c r="J43">
        <v>4.5750630000000014E-2</v>
      </c>
      <c r="K43">
        <v>0.18148016000000011</v>
      </c>
      <c r="L43">
        <v>0.13808385999999898</v>
      </c>
      <c r="N43">
        <v>3.5338199100000002E-2</v>
      </c>
      <c r="O43">
        <v>0.15091880999999985</v>
      </c>
      <c r="P43">
        <v>0.13102959099999903</v>
      </c>
      <c r="R43">
        <v>1.8881714900000006E-2</v>
      </c>
      <c r="S43">
        <v>0.13845135999999991</v>
      </c>
      <c r="T43">
        <v>2.6880321999998985E-2</v>
      </c>
      <c r="V43">
        <v>2.2884039999999994E-2</v>
      </c>
      <c r="W43">
        <v>7.3744399999997601E-3</v>
      </c>
      <c r="X43">
        <v>0.11270299999999897</v>
      </c>
    </row>
    <row r="44" spans="2:24">
      <c r="B44">
        <v>5.1076159999999982E-2</v>
      </c>
      <c r="C44">
        <v>0.15880875999999988</v>
      </c>
      <c r="D44">
        <v>0.16593349000000002</v>
      </c>
      <c r="F44">
        <v>4.6789489999999989E-2</v>
      </c>
      <c r="G44">
        <v>0.13527907999999988</v>
      </c>
      <c r="H44">
        <v>0.19432511000000005</v>
      </c>
      <c r="J44">
        <v>3.8675430000000011E-2</v>
      </c>
      <c r="K44">
        <v>0.17598824000000013</v>
      </c>
      <c r="L44">
        <v>0.13848177000000003</v>
      </c>
      <c r="N44">
        <v>2.4911136000000004E-2</v>
      </c>
      <c r="O44">
        <v>0.15590309000000002</v>
      </c>
      <c r="P44">
        <v>0.13169299100000006</v>
      </c>
      <c r="R44">
        <v>2.1278887000000107E-3</v>
      </c>
      <c r="S44">
        <v>0.13339330999999999</v>
      </c>
      <c r="T44">
        <v>2.8408087000000026E-2</v>
      </c>
      <c r="V44">
        <v>3.6218029999999984E-2</v>
      </c>
      <c r="W44">
        <v>1.0262979999999811E-2</v>
      </c>
      <c r="X44">
        <v>0.11362873000000004</v>
      </c>
    </row>
    <row r="45" spans="2:24">
      <c r="B45">
        <v>4.2218139999999987E-2</v>
      </c>
      <c r="C45">
        <v>0.16342968999999985</v>
      </c>
      <c r="D45">
        <v>0.16642396999999903</v>
      </c>
      <c r="F45">
        <v>4.0169330000000003E-2</v>
      </c>
      <c r="G45">
        <v>0.14364383999999997</v>
      </c>
      <c r="H45">
        <v>0.19488445999999898</v>
      </c>
      <c r="J45">
        <v>3.1530180000000019E-2</v>
      </c>
      <c r="K45">
        <v>0.17044194000000024</v>
      </c>
      <c r="L45">
        <v>0.13888361999999904</v>
      </c>
      <c r="N45">
        <v>1.4380834600000003E-2</v>
      </c>
      <c r="O45">
        <v>0.16093670999999987</v>
      </c>
      <c r="P45">
        <v>0.132362958999999</v>
      </c>
      <c r="R45">
        <v>1.479181689999999E-2</v>
      </c>
      <c r="S45">
        <v>0.12828518</v>
      </c>
      <c r="T45">
        <v>2.9950978999998934E-2</v>
      </c>
      <c r="V45">
        <v>4.968404999999998E-2</v>
      </c>
      <c r="W45">
        <v>1.3180109999999745E-2</v>
      </c>
      <c r="X45">
        <v>0.11456361999999903</v>
      </c>
    </row>
    <row r="46" spans="2:24">
      <c r="B46">
        <v>7.7055319999999983E-2</v>
      </c>
      <c r="C46">
        <v>0.14490893000000993</v>
      </c>
      <c r="D46">
        <v>0.16796712</v>
      </c>
      <c r="F46">
        <v>6.8966130000000014E-2</v>
      </c>
      <c r="G46">
        <v>0.10998513000001009</v>
      </c>
      <c r="H46">
        <v>0.19874083000000001</v>
      </c>
      <c r="J46">
        <v>6.2308790000000003E-2</v>
      </c>
      <c r="K46">
        <v>0.19271102999999001</v>
      </c>
      <c r="L46">
        <v>0.14126200999999999</v>
      </c>
      <c r="N46">
        <v>5.9483399300000003E-2</v>
      </c>
      <c r="O46">
        <v>0.14071062000001011</v>
      </c>
      <c r="P46">
        <v>0.13313744300000002</v>
      </c>
      <c r="R46">
        <v>5.5770289400000006E-2</v>
      </c>
      <c r="S46">
        <v>0.14848067000001008</v>
      </c>
      <c r="T46">
        <v>1.9425966999999995E-2</v>
      </c>
      <c r="V46">
        <v>2.9922900000000086E-3</v>
      </c>
      <c r="W46">
        <v>1.4970200000099521E-3</v>
      </c>
      <c r="X46">
        <v>0.11316630000000003</v>
      </c>
    </row>
    <row r="47" spans="2:24">
      <c r="B47">
        <v>6.8197299999999988E-2</v>
      </c>
      <c r="C47">
        <v>0.1495298600000099</v>
      </c>
      <c r="D47">
        <v>0.16845760000000001</v>
      </c>
      <c r="F47">
        <v>6.2345970000000028E-2</v>
      </c>
      <c r="G47">
        <v>0.11834989000001017</v>
      </c>
      <c r="H47">
        <v>0.19930019000000002</v>
      </c>
      <c r="J47">
        <v>5.5163529999999988E-2</v>
      </c>
      <c r="K47">
        <v>0.18716472999999001</v>
      </c>
      <c r="L47">
        <v>0.14166386</v>
      </c>
      <c r="N47">
        <v>4.8953097900000006E-2</v>
      </c>
      <c r="O47">
        <v>0.14574425000001012</v>
      </c>
      <c r="P47">
        <v>0.13380741200000004</v>
      </c>
      <c r="R47">
        <v>3.885058373200001E-2</v>
      </c>
      <c r="S47">
        <v>0.1433725400000101</v>
      </c>
      <c r="T47">
        <v>2.0968858999999979E-2</v>
      </c>
      <c r="V47">
        <v>1.0473719999999992E-2</v>
      </c>
      <c r="W47">
        <v>4.4141600000100478E-3</v>
      </c>
      <c r="X47">
        <v>0.11410119000000002</v>
      </c>
    </row>
    <row r="48" spans="2:24">
      <c r="B48">
        <v>5.9339279999999994E-2</v>
      </c>
      <c r="C48">
        <v>0.15415079000000986</v>
      </c>
      <c r="D48">
        <v>0.168948079999999</v>
      </c>
      <c r="F48">
        <v>5.5725809999999987E-2</v>
      </c>
      <c r="G48">
        <v>0.12671465000001025</v>
      </c>
      <c r="H48">
        <v>0.199859549999999</v>
      </c>
      <c r="J48">
        <v>4.8018279999999969E-2</v>
      </c>
      <c r="K48">
        <v>0.18161842999999001</v>
      </c>
      <c r="L48">
        <v>0.14206570999999898</v>
      </c>
      <c r="N48">
        <v>3.8422796500000002E-2</v>
      </c>
      <c r="O48">
        <v>0.15077787000000997</v>
      </c>
      <c r="P48">
        <v>0.13447737999999901</v>
      </c>
      <c r="R48">
        <v>2.1930878100000006E-2</v>
      </c>
      <c r="S48">
        <v>0.13826441000001011</v>
      </c>
      <c r="T48">
        <v>2.2511750999998997E-2</v>
      </c>
      <c r="V48">
        <v>2.3939739999999987E-2</v>
      </c>
      <c r="W48">
        <v>7.3312900000099823E-3</v>
      </c>
      <c r="X48">
        <v>0.11503607999999901</v>
      </c>
    </row>
    <row r="49" spans="2:24">
      <c r="B49">
        <v>5.0568100000000005E-2</v>
      </c>
      <c r="C49">
        <v>0.15872642000001003</v>
      </c>
      <c r="D49">
        <v>0.16943375000000005</v>
      </c>
      <c r="F49">
        <v>4.9170550000000035E-2</v>
      </c>
      <c r="G49">
        <v>0.1349973900000101</v>
      </c>
      <c r="H49">
        <v>0.20041342000000004</v>
      </c>
      <c r="J49">
        <v>4.0943079999999965E-2</v>
      </c>
      <c r="K49">
        <v>0.17612650999998991</v>
      </c>
      <c r="L49">
        <v>0.14246362000000004</v>
      </c>
      <c r="N49">
        <v>2.7995733300000002E-2</v>
      </c>
      <c r="O49">
        <v>0.15576215000001015</v>
      </c>
      <c r="P49">
        <v>0.13514078000000004</v>
      </c>
      <c r="R49">
        <v>5.177051900000007E-3</v>
      </c>
      <c r="S49">
        <v>0.13320636000001018</v>
      </c>
      <c r="T49">
        <v>2.403951700000001E-2</v>
      </c>
      <c r="V49">
        <v>3.7273729999999977E-2</v>
      </c>
      <c r="W49">
        <v>1.0219820000009872E-2</v>
      </c>
      <c r="X49">
        <v>0.11596180000000003</v>
      </c>
    </row>
    <row r="50" spans="2:24">
      <c r="B50">
        <v>4.1710079999999983E-2</v>
      </c>
      <c r="C50">
        <v>0.16334734000001006</v>
      </c>
      <c r="D50">
        <v>0.16992422999999901</v>
      </c>
      <c r="F50">
        <v>4.2550389999999993E-2</v>
      </c>
      <c r="G50">
        <v>0.14336215000001018</v>
      </c>
      <c r="H50">
        <v>0.20097276999999897</v>
      </c>
      <c r="J50">
        <v>3.3797829999999973E-2</v>
      </c>
      <c r="K50">
        <v>0.17058020999998991</v>
      </c>
      <c r="L50">
        <v>0.14286547999999905</v>
      </c>
      <c r="N50">
        <v>1.7465431900000002E-2</v>
      </c>
      <c r="O50">
        <v>0.16079578000001016</v>
      </c>
      <c r="P50">
        <v>0.13581074799999898</v>
      </c>
      <c r="R50">
        <v>1.1742653699999994E-2</v>
      </c>
      <c r="S50">
        <v>0.12809823000001019</v>
      </c>
      <c r="T50">
        <v>2.5582408999998918E-2</v>
      </c>
      <c r="V50">
        <v>5.0739749999999972E-2</v>
      </c>
      <c r="W50">
        <v>1.3136950000010028E-2</v>
      </c>
      <c r="X50">
        <v>0.11689668999999897</v>
      </c>
    </row>
    <row r="51" spans="2:24">
      <c r="B51">
        <v>6.9662719999999984E-2</v>
      </c>
      <c r="C51">
        <v>0.15428513000000002</v>
      </c>
      <c r="D51">
        <v>0.12236523999999899</v>
      </c>
      <c r="F51">
        <v>2.1501890000000023E-2</v>
      </c>
      <c r="G51">
        <v>0.12963408999999998</v>
      </c>
      <c r="H51">
        <v>0.12139504999999898</v>
      </c>
      <c r="J51">
        <v>1.6090290000000007E-2</v>
      </c>
      <c r="K51">
        <v>0.18098628999999999</v>
      </c>
      <c r="L51">
        <v>8.9501749999998964E-2</v>
      </c>
      <c r="N51">
        <v>1.6809393999999978E-3</v>
      </c>
      <c r="O51">
        <v>0.153100504</v>
      </c>
      <c r="P51">
        <v>8.8613515999999032E-2</v>
      </c>
      <c r="R51">
        <v>1.7490749999999992E-2</v>
      </c>
      <c r="S51">
        <v>0.14130701000000001</v>
      </c>
      <c r="T51">
        <v>7.8470109999998955E-2</v>
      </c>
      <c r="V51">
        <v>1.107786999999999E-2</v>
      </c>
      <c r="W51">
        <v>8.2005800000000129E-3</v>
      </c>
      <c r="X51">
        <v>8.4279579999998994E-2</v>
      </c>
    </row>
    <row r="52" spans="2:24">
      <c r="B52">
        <v>6.1929619999999991E-2</v>
      </c>
      <c r="C52">
        <v>0.15885662000000003</v>
      </c>
      <c r="D52">
        <v>0.12413085999999901</v>
      </c>
      <c r="F52">
        <v>1.4851029999999987E-2</v>
      </c>
      <c r="G52">
        <v>0.13819791000000001</v>
      </c>
      <c r="H52">
        <v>0.12456117999999902</v>
      </c>
      <c r="J52">
        <v>8.8370099999999785E-3</v>
      </c>
      <c r="K52">
        <v>0.17579980000000001</v>
      </c>
      <c r="L52">
        <v>9.1448199999999036E-2</v>
      </c>
      <c r="N52">
        <v>1.1122363399999995E-2</v>
      </c>
      <c r="O52">
        <v>0.15827990700000003</v>
      </c>
      <c r="P52">
        <v>9.073657899999904E-2</v>
      </c>
      <c r="R52">
        <v>3.3238859999999995E-2</v>
      </c>
      <c r="S52">
        <v>0.13637943</v>
      </c>
      <c r="T52">
        <v>7.8310499999999006E-2</v>
      </c>
      <c r="V52">
        <v>2.5831519999999997E-2</v>
      </c>
      <c r="W52">
        <v>1.1013880000000004E-2</v>
      </c>
      <c r="X52">
        <v>8.6220819999999032E-2</v>
      </c>
    </row>
    <row r="53" spans="2:24">
      <c r="B53">
        <v>7.5435799999999997E-2</v>
      </c>
      <c r="C53">
        <v>0.14996992000000103</v>
      </c>
      <c r="D53">
        <v>0.12441029000000001</v>
      </c>
      <c r="F53">
        <v>2.790303999999999E-2</v>
      </c>
      <c r="G53">
        <v>0.121448100000001</v>
      </c>
      <c r="H53">
        <v>0.12519163000000003</v>
      </c>
      <c r="J53">
        <v>2.6043519999999987E-2</v>
      </c>
      <c r="K53">
        <v>0.18592984999999901</v>
      </c>
      <c r="L53">
        <v>9.1515140000000023E-2</v>
      </c>
      <c r="N53">
        <v>1.0276924700000002E-2</v>
      </c>
      <c r="O53">
        <v>0.14816722000000104</v>
      </c>
      <c r="P53">
        <v>9.0397634000000032E-2</v>
      </c>
      <c r="R53">
        <v>1.3982600000000053E-3</v>
      </c>
      <c r="S53">
        <v>0.14561023000000101</v>
      </c>
      <c r="T53">
        <v>7.408426999999998E-2</v>
      </c>
      <c r="V53">
        <v>7.2413999999998424E-4</v>
      </c>
      <c r="W53">
        <v>5.493680000001E-3</v>
      </c>
      <c r="X53">
        <v>8.5145420000000027E-2</v>
      </c>
    </row>
    <row r="54" spans="2:24">
      <c r="B54">
        <v>5.6716799999999984E-2</v>
      </c>
      <c r="C54">
        <v>0.16104831000000003</v>
      </c>
      <c r="D54">
        <v>0.12863768000000003</v>
      </c>
      <c r="F54">
        <v>1.1783860000000035E-2</v>
      </c>
      <c r="G54">
        <v>0.14220276999999998</v>
      </c>
      <c r="H54">
        <v>0.13277042999999999</v>
      </c>
      <c r="J54">
        <v>8.4231899999999693E-3</v>
      </c>
      <c r="K54">
        <v>0.17336041000000002</v>
      </c>
      <c r="L54">
        <v>9.6178810000000059E-2</v>
      </c>
      <c r="N54">
        <v>1.2645237599999998E-2</v>
      </c>
      <c r="O54">
        <v>0.16071942</v>
      </c>
      <c r="P54">
        <v>9.5490179000000008E-2</v>
      </c>
      <c r="R54">
        <v>3.682081999999999E-2</v>
      </c>
      <c r="S54">
        <v>0.13367372</v>
      </c>
      <c r="T54">
        <v>7.3760219999999932E-2</v>
      </c>
      <c r="V54">
        <v>3.6428189999999971E-2</v>
      </c>
      <c r="W54">
        <v>1.2312049999999991E-2</v>
      </c>
      <c r="X54">
        <v>8.9812420000000004E-2</v>
      </c>
    </row>
    <row r="55" spans="2:24">
      <c r="B55">
        <v>6.6235349999999998E-2</v>
      </c>
      <c r="C55">
        <v>0.15478296</v>
      </c>
      <c r="D55">
        <v>0.12884356999999902</v>
      </c>
      <c r="F55">
        <v>2.0986160000000031E-2</v>
      </c>
      <c r="G55">
        <v>0.13039348000000003</v>
      </c>
      <c r="H55">
        <v>0.13323115999999899</v>
      </c>
      <c r="J55">
        <v>2.0561659999999982E-2</v>
      </c>
      <c r="K55">
        <v>0.18050247</v>
      </c>
      <c r="L55">
        <v>9.6235219999998983E-2</v>
      </c>
      <c r="N55">
        <v>2.4491043000000046E-3</v>
      </c>
      <c r="O55">
        <v>0.15358960699999999</v>
      </c>
      <c r="P55">
        <v>9.5260278999999032E-2</v>
      </c>
      <c r="R55">
        <v>1.2391129999999993E-2</v>
      </c>
      <c r="S55">
        <v>0.14018084</v>
      </c>
      <c r="T55">
        <v>7.0769759999998988E-2</v>
      </c>
      <c r="V55">
        <v>1.8735389999999991E-2</v>
      </c>
      <c r="W55">
        <v>8.4200400000000175E-3</v>
      </c>
      <c r="X55">
        <v>8.9060689999999026E-2</v>
      </c>
    </row>
    <row r="56" spans="2:24">
      <c r="B56">
        <v>7.5806269999999981E-2</v>
      </c>
      <c r="C56">
        <v>0.14847211000000102</v>
      </c>
      <c r="D56">
        <v>0.12909165999999903</v>
      </c>
      <c r="F56">
        <v>3.0256630000000007E-2</v>
      </c>
      <c r="G56">
        <v>0.11849732000000099</v>
      </c>
      <c r="H56">
        <v>0.13376962999999903</v>
      </c>
      <c r="J56">
        <v>3.2822330000000011E-2</v>
      </c>
      <c r="K56">
        <v>0.18769691999999902</v>
      </c>
      <c r="L56">
        <v>9.6334259999999006E-2</v>
      </c>
      <c r="N56">
        <v>1.7686443400000001E-2</v>
      </c>
      <c r="O56">
        <v>0.14640754000000097</v>
      </c>
      <c r="P56">
        <v>9.5070248999999052E-2</v>
      </c>
      <c r="R56">
        <v>1.2260070000000008E-2</v>
      </c>
      <c r="S56">
        <v>0.14673139000000099</v>
      </c>
      <c r="T56">
        <v>6.7707839999998992E-2</v>
      </c>
      <c r="V56">
        <v>9.5329999999999027E-4</v>
      </c>
      <c r="W56">
        <v>4.4992200000010252E-3</v>
      </c>
      <c r="X56">
        <v>8.8333089999999032E-2</v>
      </c>
    </row>
    <row r="57" spans="2:24">
      <c r="B57">
        <v>5.7017960000000006E-2</v>
      </c>
      <c r="C57">
        <v>0.15959481000000103</v>
      </c>
      <c r="D57">
        <v>0.13332243999999899</v>
      </c>
      <c r="F57">
        <v>1.4072530000000028E-2</v>
      </c>
      <c r="G57">
        <v>0.13933537000000101</v>
      </c>
      <c r="H57">
        <v>0.14135402999999899</v>
      </c>
      <c r="J57">
        <v>1.5120199999999973E-2</v>
      </c>
      <c r="K57">
        <v>0.175077029999999</v>
      </c>
      <c r="L57">
        <v>0.10100256999999901</v>
      </c>
      <c r="N57">
        <v>5.3384916999999962E-3</v>
      </c>
      <c r="O57">
        <v>0.15901010400000098</v>
      </c>
      <c r="P57">
        <v>0.10016936499999907</v>
      </c>
      <c r="R57">
        <v>2.6126529999999995E-2</v>
      </c>
      <c r="S57">
        <v>0.13474841000000104</v>
      </c>
      <c r="T57">
        <v>6.7399029999999027E-2</v>
      </c>
      <c r="V57">
        <v>3.6787129999999973E-2</v>
      </c>
      <c r="W57">
        <v>1.1345040000000972E-2</v>
      </c>
      <c r="X57">
        <v>9.300892999999899E-2</v>
      </c>
    </row>
    <row r="58" spans="2:24">
      <c r="B58">
        <v>7.0593450000000002E-2</v>
      </c>
      <c r="C58">
        <v>0.15066380000000001</v>
      </c>
      <c r="D58">
        <v>0.13359848000000002</v>
      </c>
      <c r="F58">
        <v>2.7189459999999999E-2</v>
      </c>
      <c r="G58">
        <v>0.12250219000000001</v>
      </c>
      <c r="H58">
        <v>0.14197889000000002</v>
      </c>
      <c r="J58">
        <v>3.2408500000000007E-2</v>
      </c>
      <c r="K58">
        <v>0.18525753000000003</v>
      </c>
      <c r="L58">
        <v>0.10106488</v>
      </c>
      <c r="N58">
        <v>1.6163569300000003E-2</v>
      </c>
      <c r="O58">
        <v>0.14884705199999998</v>
      </c>
      <c r="P58">
        <v>9.982384900000002E-2</v>
      </c>
      <c r="R58">
        <v>8.6781100000000062E-3</v>
      </c>
      <c r="S58">
        <v>0.14402568000000004</v>
      </c>
      <c r="T58">
        <v>6.3157569999999996E-2</v>
      </c>
      <c r="V58">
        <v>1.1549969999999993E-2</v>
      </c>
      <c r="W58">
        <v>5.7973800000000186E-3</v>
      </c>
      <c r="X58">
        <v>9.1924690000000031E-2</v>
      </c>
    </row>
    <row r="59" spans="2:24">
      <c r="B59">
        <v>6.2791039999999992E-2</v>
      </c>
      <c r="C59">
        <v>0.15527960000000107</v>
      </c>
      <c r="D59">
        <v>0.13536749000000003</v>
      </c>
      <c r="F59">
        <v>2.0473679999999994E-2</v>
      </c>
      <c r="G59">
        <v>0.13114938000000098</v>
      </c>
      <c r="H59">
        <v>0.14515061000000004</v>
      </c>
      <c r="J59">
        <v>2.5073430000000008E-2</v>
      </c>
      <c r="K59">
        <v>0.18002058999999901</v>
      </c>
      <c r="L59">
        <v>0.10301595999999999</v>
      </c>
      <c r="N59">
        <v>6.6193724000000037E-3</v>
      </c>
      <c r="O59">
        <v>0.154076820000001</v>
      </c>
      <c r="P59">
        <v>0.10195348300000004</v>
      </c>
      <c r="R59">
        <v>7.2375199999999903E-3</v>
      </c>
      <c r="S59">
        <v>0.13905162000000093</v>
      </c>
      <c r="T59">
        <v>6.301318000000003E-2</v>
      </c>
      <c r="V59">
        <v>2.6433399999999996E-2</v>
      </c>
      <c r="W59">
        <v>8.6381400000010711E-3</v>
      </c>
      <c r="X59">
        <v>9.3874770000000024E-2</v>
      </c>
    </row>
    <row r="60" spans="2:24">
      <c r="B60">
        <v>7.6165949999999982E-2</v>
      </c>
      <c r="C60">
        <v>0.14466343000000004</v>
      </c>
      <c r="D60">
        <v>0.14241165</v>
      </c>
      <c r="F60">
        <v>3.6288390000000004E-2</v>
      </c>
      <c r="G60">
        <v>0.11095495999999994</v>
      </c>
      <c r="H60">
        <v>0.15817069</v>
      </c>
      <c r="J60">
        <v>5.1244879999999993E-2</v>
      </c>
      <c r="K60">
        <v>0.1922085200000001</v>
      </c>
      <c r="L60">
        <v>0.11005760000000001</v>
      </c>
      <c r="N60">
        <v>3.7689592000000001E-2</v>
      </c>
      <c r="O60">
        <v>0.14191609100000002</v>
      </c>
      <c r="P60">
        <v>0.10839716000000002</v>
      </c>
      <c r="R60">
        <v>4.1414950000000006E-2</v>
      </c>
      <c r="S60">
        <v>0.1494494999999999</v>
      </c>
      <c r="T60">
        <v>4.976292999999999E-2</v>
      </c>
      <c r="V60">
        <v>2.8990799999999983E-3</v>
      </c>
      <c r="W60">
        <v>1.950870000000049E-3</v>
      </c>
      <c r="X60">
        <v>9.7468220000000022E-2</v>
      </c>
    </row>
    <row r="61" spans="2:24">
      <c r="B61">
        <v>6.9096429999999986E-2</v>
      </c>
      <c r="C61">
        <v>0.14918297000000003</v>
      </c>
      <c r="D61">
        <v>0.14275735000000001</v>
      </c>
      <c r="F61">
        <v>2.9666660000000011E-2</v>
      </c>
      <c r="G61">
        <v>0.11946003999999999</v>
      </c>
      <c r="H61">
        <v>0.15874182000000001</v>
      </c>
      <c r="J61">
        <v>4.2902390000000012E-2</v>
      </c>
      <c r="K61">
        <v>0.18706292000000002</v>
      </c>
      <c r="L61">
        <v>0.11052965000000001</v>
      </c>
      <c r="N61">
        <v>2.7206758100000002E-2</v>
      </c>
      <c r="O61">
        <v>0.14705332800000004</v>
      </c>
      <c r="P61">
        <v>0.10906740600000003</v>
      </c>
      <c r="R61">
        <v>2.4328240000000008E-2</v>
      </c>
      <c r="S61">
        <v>0.14470919999999998</v>
      </c>
      <c r="T61">
        <v>5.1316059999999969E-2</v>
      </c>
      <c r="V61">
        <v>1.6137609999999997E-2</v>
      </c>
      <c r="W61">
        <v>4.751559999999988E-3</v>
      </c>
      <c r="X61">
        <v>9.8369770000000023E-2</v>
      </c>
    </row>
    <row r="62" spans="2:24">
      <c r="B62">
        <v>6.2026919999999985E-2</v>
      </c>
      <c r="C62">
        <v>0.15370251999999995</v>
      </c>
      <c r="D62">
        <v>0.143103059999999</v>
      </c>
      <c r="F62">
        <v>2.3044930000000019E-2</v>
      </c>
      <c r="G62">
        <v>0.12796511999999993</v>
      </c>
      <c r="H62">
        <v>0.15931294999999898</v>
      </c>
      <c r="J62">
        <v>3.4559889999999982E-2</v>
      </c>
      <c r="K62">
        <v>0.1819173300000001</v>
      </c>
      <c r="L62">
        <v>0.11100168999999896</v>
      </c>
      <c r="N62">
        <v>1.6723924200000004E-2</v>
      </c>
      <c r="O62">
        <v>0.15219056500000006</v>
      </c>
      <c r="P62">
        <v>0.10973765199999899</v>
      </c>
      <c r="R62">
        <v>7.2415200000000082E-3</v>
      </c>
      <c r="S62">
        <v>0.13996889999999995</v>
      </c>
      <c r="T62">
        <v>5.2869189999998983E-2</v>
      </c>
      <c r="V62">
        <v>2.9376139999999995E-2</v>
      </c>
      <c r="W62">
        <v>7.5522500000000381E-3</v>
      </c>
      <c r="X62">
        <v>9.9271309999998975E-2</v>
      </c>
    </row>
    <row r="63" spans="2:24">
      <c r="B63">
        <v>5.5026710000000006E-2</v>
      </c>
      <c r="C63">
        <v>0.15817775999999995</v>
      </c>
      <c r="D63">
        <v>0.14344537000000002</v>
      </c>
      <c r="F63">
        <v>1.648811E-2</v>
      </c>
      <c r="G63">
        <v>0.13638680999999997</v>
      </c>
      <c r="H63">
        <v>0.15987847000000002</v>
      </c>
      <c r="J63">
        <v>2.6299179999999978E-2</v>
      </c>
      <c r="K63">
        <v>0.17682218000000005</v>
      </c>
      <c r="L63">
        <v>0.11146911000000001</v>
      </c>
      <c r="N63">
        <v>6.3438633000000022E-3</v>
      </c>
      <c r="O63">
        <v>0.15727743800000005</v>
      </c>
      <c r="P63">
        <v>0.11040132700000002</v>
      </c>
      <c r="R63">
        <v>9.6776699999999924E-3</v>
      </c>
      <c r="S63">
        <v>0.13527507999999999</v>
      </c>
      <c r="T63">
        <v>5.4407090000000047E-2</v>
      </c>
      <c r="V63">
        <v>4.2484879999999975E-2</v>
      </c>
      <c r="W63">
        <v>1.0325479999999998E-2</v>
      </c>
      <c r="X63">
        <v>0.10016402000000008</v>
      </c>
    </row>
    <row r="64" spans="2:24">
      <c r="B64">
        <v>4.7957200000000005E-2</v>
      </c>
      <c r="C64">
        <v>0.16269730000000004</v>
      </c>
      <c r="D64">
        <v>0.14379107999999896</v>
      </c>
      <c r="F64">
        <v>9.8663800000000079E-3</v>
      </c>
      <c r="G64">
        <v>0.14489189000000002</v>
      </c>
      <c r="H64">
        <v>0.16044959999999903</v>
      </c>
      <c r="J64">
        <v>1.7956680000000003E-2</v>
      </c>
      <c r="K64">
        <v>0.17167658000000008</v>
      </c>
      <c r="L64">
        <v>0.11194115999999893</v>
      </c>
      <c r="N64">
        <v>4.1389705999999998E-3</v>
      </c>
      <c r="O64">
        <v>0.16241467499999995</v>
      </c>
      <c r="P64">
        <v>0.11107157399999895</v>
      </c>
      <c r="R64">
        <v>2.6764389999999999E-2</v>
      </c>
      <c r="S64">
        <v>0.13053477999999996</v>
      </c>
      <c r="T64">
        <v>5.596021999999895E-2</v>
      </c>
      <c r="V64">
        <v>5.5723409999999973E-2</v>
      </c>
      <c r="W64">
        <v>1.3126170000000048E-2</v>
      </c>
      <c r="X64">
        <v>0.10106556999999899</v>
      </c>
    </row>
    <row r="65" spans="2:24">
      <c r="B65">
        <v>7.4862010000000007E-2</v>
      </c>
      <c r="C65">
        <v>0.14457233000000003</v>
      </c>
      <c r="D65">
        <v>0.14592170000000002</v>
      </c>
      <c r="F65">
        <v>3.6538530000000013E-2</v>
      </c>
      <c r="G65">
        <v>0.11068663000000001</v>
      </c>
      <c r="H65">
        <v>0.16458852000000002</v>
      </c>
      <c r="J65">
        <v>5.4356669999999996E-2</v>
      </c>
      <c r="K65">
        <v>0.19235754000000005</v>
      </c>
      <c r="L65">
        <v>0.11369683999999999</v>
      </c>
      <c r="N65">
        <v>4.0786868900000002E-2</v>
      </c>
      <c r="O65">
        <v>0.14177062400000007</v>
      </c>
      <c r="P65">
        <v>0.11197312500000003</v>
      </c>
      <c r="R65">
        <v>4.5572060000000005E-2</v>
      </c>
      <c r="S65">
        <v>0.14921518</v>
      </c>
      <c r="T65">
        <v>4.5433049999999982E-2</v>
      </c>
      <c r="V65">
        <v>6.017669999999975E-3</v>
      </c>
      <c r="W65">
        <v>1.8458000000000085E-3</v>
      </c>
      <c r="X65">
        <v>0.10000678000000002</v>
      </c>
    </row>
    <row r="66" spans="2:24">
      <c r="B66">
        <v>6.7792489999999983E-2</v>
      </c>
      <c r="C66">
        <v>0.14909187000000002</v>
      </c>
      <c r="D66">
        <v>0.14626740000000002</v>
      </c>
      <c r="F66">
        <v>2.9916800000000021E-2</v>
      </c>
      <c r="G66">
        <v>0.11919171000000006</v>
      </c>
      <c r="H66">
        <v>0.16515964000000002</v>
      </c>
      <c r="J66">
        <v>4.6014169999999965E-2</v>
      </c>
      <c r="K66">
        <v>0.18721195000000002</v>
      </c>
      <c r="L66">
        <v>0.11416888</v>
      </c>
      <c r="N66">
        <v>3.0304035000000003E-2</v>
      </c>
      <c r="O66">
        <v>0.14690786200000006</v>
      </c>
      <c r="P66">
        <v>0.11264337200000002</v>
      </c>
      <c r="R66">
        <v>2.8485350000000006E-2</v>
      </c>
      <c r="S66">
        <v>0.14447487999999997</v>
      </c>
      <c r="T66">
        <v>4.6986170000000022E-2</v>
      </c>
      <c r="V66">
        <v>1.9256199999999973E-2</v>
      </c>
      <c r="W66">
        <v>4.6464900000000586E-3</v>
      </c>
      <c r="X66">
        <v>0.10090833000000002</v>
      </c>
    </row>
    <row r="67" spans="2:24">
      <c r="B67">
        <v>6.0722979999999982E-2</v>
      </c>
      <c r="C67">
        <v>0.15361142000000005</v>
      </c>
      <c r="D67">
        <v>0.14661310999999899</v>
      </c>
      <c r="F67">
        <v>2.3295070000000029E-2</v>
      </c>
      <c r="G67">
        <v>0.12769679</v>
      </c>
      <c r="H67">
        <v>0.165730769999999</v>
      </c>
      <c r="J67">
        <v>3.767166999999999E-2</v>
      </c>
      <c r="K67">
        <v>0.18206635000000004</v>
      </c>
      <c r="L67">
        <v>0.114640929999999</v>
      </c>
      <c r="N67">
        <v>1.9821201100000001E-2</v>
      </c>
      <c r="O67">
        <v>0.15204509900000007</v>
      </c>
      <c r="P67">
        <v>0.11331361799999903</v>
      </c>
      <c r="R67">
        <v>1.1398640000000008E-2</v>
      </c>
      <c r="S67">
        <v>0.13973458999999999</v>
      </c>
      <c r="T67">
        <v>4.853929999999898E-2</v>
      </c>
      <c r="V67">
        <v>3.2494729999999972E-2</v>
      </c>
      <c r="W67">
        <v>7.4471800000001087E-3</v>
      </c>
      <c r="X67">
        <v>0.101809869999999</v>
      </c>
    </row>
    <row r="68" spans="2:24">
      <c r="B68">
        <v>5.3722770000000003E-2</v>
      </c>
      <c r="C68">
        <v>0.15808666000000005</v>
      </c>
      <c r="D68">
        <v>0.14695542</v>
      </c>
      <c r="F68">
        <v>1.6738260000000005E-2</v>
      </c>
      <c r="G68">
        <v>0.13611848000000004</v>
      </c>
      <c r="H68">
        <v>0.16629630000000004</v>
      </c>
      <c r="J68">
        <v>2.9410959999999986E-2</v>
      </c>
      <c r="K68">
        <v>0.1769712</v>
      </c>
      <c r="L68">
        <v>0.11510835</v>
      </c>
      <c r="N68">
        <v>9.4411402000000033E-3</v>
      </c>
      <c r="O68">
        <v>0.15713197100000009</v>
      </c>
      <c r="P68">
        <v>0.11397729300000006</v>
      </c>
      <c r="R68">
        <v>5.5205599999999938E-3</v>
      </c>
      <c r="S68">
        <v>0.13504075999999998</v>
      </c>
      <c r="T68">
        <v>5.0077210000000039E-2</v>
      </c>
      <c r="V68">
        <v>4.5603469999999979E-2</v>
      </c>
      <c r="W68">
        <v>1.0220410000000069E-2</v>
      </c>
      <c r="X68">
        <v>0.10270258000000004</v>
      </c>
    </row>
    <row r="69" spans="2:24">
      <c r="B69">
        <v>4.6653250000000007E-2</v>
      </c>
      <c r="C69">
        <v>0.16260621000000008</v>
      </c>
      <c r="D69">
        <v>0.147301129999999</v>
      </c>
      <c r="F69">
        <v>1.0116530000000012E-2</v>
      </c>
      <c r="G69">
        <v>0.14462355999999998</v>
      </c>
      <c r="H69">
        <v>0.16686741999999904</v>
      </c>
      <c r="J69">
        <v>2.1068460000000011E-2</v>
      </c>
      <c r="K69">
        <v>0.17182560000000002</v>
      </c>
      <c r="L69">
        <v>0.11558038999999892</v>
      </c>
      <c r="N69">
        <v>1.0416936999999987E-3</v>
      </c>
      <c r="O69">
        <v>0.16226920900000008</v>
      </c>
      <c r="P69">
        <v>0.11464753999999905</v>
      </c>
      <c r="R69">
        <v>2.2607279999999993E-2</v>
      </c>
      <c r="S69">
        <v>0.13030045999999995</v>
      </c>
      <c r="T69">
        <v>5.1630339999998942E-2</v>
      </c>
      <c r="V69">
        <v>5.8842000000000005E-2</v>
      </c>
      <c r="W69">
        <v>1.3021100000000008E-2</v>
      </c>
      <c r="X69">
        <v>0.10360411999999902</v>
      </c>
    </row>
    <row r="70" spans="2:24">
      <c r="B70">
        <v>7.3575000000000002E-2</v>
      </c>
      <c r="C70">
        <v>0.14448240999999995</v>
      </c>
      <c r="D70">
        <v>0.14938616000000002</v>
      </c>
      <c r="F70">
        <v>3.6785420000000013E-2</v>
      </c>
      <c r="G70">
        <v>0.11042177999999991</v>
      </c>
      <c r="H70">
        <v>0.17092299</v>
      </c>
      <c r="J70">
        <v>5.7428039999999986E-2</v>
      </c>
      <c r="K70">
        <v>0.19250463000000007</v>
      </c>
      <c r="L70">
        <v>0.11728880999999999</v>
      </c>
      <c r="N70">
        <v>4.3843921400000006E-2</v>
      </c>
      <c r="O70">
        <v>0.14162704699999995</v>
      </c>
      <c r="P70">
        <v>0.11550265000000001</v>
      </c>
      <c r="R70">
        <v>4.9675190000000008E-2</v>
      </c>
      <c r="S70">
        <v>0.14898390999999989</v>
      </c>
      <c r="T70">
        <v>4.1159389999999997E-2</v>
      </c>
      <c r="V70">
        <v>9.0957699999999753E-3</v>
      </c>
      <c r="W70">
        <v>1.7420999999999687E-3</v>
      </c>
      <c r="X70">
        <v>0.10251237000000002</v>
      </c>
    </row>
    <row r="71" spans="2:24">
      <c r="B71">
        <v>6.6505480000000006E-2</v>
      </c>
      <c r="C71">
        <v>0.14900195999999999</v>
      </c>
      <c r="D71">
        <v>0.14973187000000002</v>
      </c>
      <c r="F71">
        <v>3.0163690000000021E-2</v>
      </c>
      <c r="G71">
        <v>0.11892685999999997</v>
      </c>
      <c r="H71">
        <v>0.17149412</v>
      </c>
      <c r="J71">
        <v>4.9085539999999983E-2</v>
      </c>
      <c r="K71">
        <v>0.18735903000000009</v>
      </c>
      <c r="L71">
        <v>0.11776085999999999</v>
      </c>
      <c r="N71">
        <v>3.3361087500000004E-2</v>
      </c>
      <c r="O71">
        <v>0.14676428499999994</v>
      </c>
      <c r="P71">
        <v>0.11617289600000003</v>
      </c>
      <c r="R71">
        <v>3.2588470000000008E-2</v>
      </c>
      <c r="S71">
        <v>0.14424360999999997</v>
      </c>
      <c r="T71">
        <v>4.2712520000000004E-2</v>
      </c>
      <c r="V71">
        <v>2.2334289999999979E-2</v>
      </c>
      <c r="W71">
        <v>4.5427799999999685E-3</v>
      </c>
      <c r="X71">
        <v>0.10341392000000002</v>
      </c>
    </row>
    <row r="72" spans="2:24">
      <c r="B72">
        <v>5.9435970000000005E-2</v>
      </c>
      <c r="C72">
        <v>0.15352150999999992</v>
      </c>
      <c r="D72">
        <v>0.15007756999999899</v>
      </c>
      <c r="F72">
        <v>2.3541960000000028E-2</v>
      </c>
      <c r="G72">
        <v>0.12743193999999991</v>
      </c>
      <c r="H72">
        <v>0.17206523999999898</v>
      </c>
      <c r="J72">
        <v>4.0743040000000008E-2</v>
      </c>
      <c r="K72">
        <v>0.18221343000000012</v>
      </c>
      <c r="L72">
        <v>0.118232899999999</v>
      </c>
      <c r="N72">
        <v>2.2878253700000004E-2</v>
      </c>
      <c r="O72">
        <v>0.15190152199999996</v>
      </c>
      <c r="P72">
        <v>0.11684314299999901</v>
      </c>
      <c r="R72">
        <v>1.5501760000000007E-2</v>
      </c>
      <c r="S72">
        <v>0.13950330999999994</v>
      </c>
      <c r="T72">
        <v>4.4265649999998963E-2</v>
      </c>
      <c r="V72">
        <v>3.5572819999999977E-2</v>
      </c>
      <c r="W72">
        <v>7.3434700000000186E-3</v>
      </c>
      <c r="X72">
        <v>0.104315459999999</v>
      </c>
    </row>
    <row r="73" spans="2:24">
      <c r="B73">
        <v>5.2435759999999998E-2</v>
      </c>
      <c r="C73">
        <v>0.15799675000000002</v>
      </c>
      <c r="D73">
        <v>0.15041989</v>
      </c>
      <c r="F73">
        <v>1.6985150000000004E-2</v>
      </c>
      <c r="G73">
        <v>0.13585364</v>
      </c>
      <c r="H73">
        <v>0.17263077000000002</v>
      </c>
      <c r="J73">
        <v>3.2482330000000004E-2</v>
      </c>
      <c r="K73">
        <v>0.17711828000000007</v>
      </c>
      <c r="L73">
        <v>0.11870032</v>
      </c>
      <c r="N73">
        <v>1.2498192700000004E-2</v>
      </c>
      <c r="O73">
        <v>0.15698839399999998</v>
      </c>
      <c r="P73">
        <v>0.11750681800000004</v>
      </c>
      <c r="R73">
        <v>1.417439999999992E-3</v>
      </c>
      <c r="S73">
        <v>0.13480948999999987</v>
      </c>
      <c r="T73">
        <v>4.5803549999999971E-2</v>
      </c>
      <c r="V73">
        <v>4.8681560000000013E-2</v>
      </c>
      <c r="W73">
        <v>1.0116699999999978E-2</v>
      </c>
      <c r="X73">
        <v>0.10520817000000002</v>
      </c>
    </row>
    <row r="74" spans="2:24">
      <c r="B74">
        <v>4.5366249999999997E-2</v>
      </c>
      <c r="C74">
        <v>0.16251629000000001</v>
      </c>
      <c r="D74">
        <v>0.15076558999999901</v>
      </c>
      <c r="F74">
        <v>1.0363420000000012E-2</v>
      </c>
      <c r="G74">
        <v>0.14435871</v>
      </c>
      <c r="H74">
        <v>0.17320189999999897</v>
      </c>
      <c r="J74">
        <v>2.4139829999999973E-2</v>
      </c>
      <c r="K74">
        <v>0.17197269000000004</v>
      </c>
      <c r="L74">
        <v>0.11917235999999903</v>
      </c>
      <c r="N74">
        <v>2.0153588000000056E-3</v>
      </c>
      <c r="O74">
        <v>0.16212563099999999</v>
      </c>
      <c r="P74">
        <v>0.118177063999999</v>
      </c>
      <c r="R74">
        <v>1.850414999999999E-2</v>
      </c>
      <c r="S74">
        <v>0.13006918999999995</v>
      </c>
      <c r="T74">
        <v>4.7356679999998985E-2</v>
      </c>
      <c r="V74">
        <v>6.1920089999999983E-2</v>
      </c>
      <c r="W74">
        <v>1.2917390000000029E-2</v>
      </c>
      <c r="X74">
        <v>0.10610970999999897</v>
      </c>
    </row>
    <row r="75" spans="2:24">
      <c r="B75">
        <v>7.2287989999999996E-2</v>
      </c>
      <c r="C75">
        <v>0.14439250000000103</v>
      </c>
      <c r="D75">
        <v>0.15285062000000002</v>
      </c>
      <c r="F75">
        <v>3.7032320000000007E-2</v>
      </c>
      <c r="G75">
        <v>0.11015694000000109</v>
      </c>
      <c r="H75">
        <v>0.17725746000000001</v>
      </c>
      <c r="J75">
        <v>6.0499410000000003E-2</v>
      </c>
      <c r="K75">
        <v>0.19265171999999908</v>
      </c>
      <c r="L75">
        <v>0.12088077999999999</v>
      </c>
      <c r="N75">
        <v>4.6900973900000004E-2</v>
      </c>
      <c r="O75">
        <v>0.14148347000000105</v>
      </c>
      <c r="P75">
        <v>0.11903217500000005</v>
      </c>
      <c r="R75">
        <v>5.377831000000001E-2</v>
      </c>
      <c r="S75">
        <v>0.14875264000000099</v>
      </c>
      <c r="T75">
        <v>3.6885740000000007E-2</v>
      </c>
      <c r="V75">
        <v>1.2173859999999981E-2</v>
      </c>
      <c r="W75">
        <v>1.6383900000009888E-3</v>
      </c>
      <c r="X75">
        <v>0.10501796000000002</v>
      </c>
    </row>
    <row r="76" spans="2:24">
      <c r="B76">
        <v>6.5218479999999995E-2</v>
      </c>
      <c r="C76">
        <v>0.14891205000000096</v>
      </c>
      <c r="D76">
        <v>0.15319633000000002</v>
      </c>
      <c r="F76">
        <v>3.0410590000000015E-2</v>
      </c>
      <c r="G76">
        <v>0.11866202000000103</v>
      </c>
      <c r="H76">
        <v>0.17782859000000001</v>
      </c>
      <c r="J76">
        <v>5.2156910000000001E-2</v>
      </c>
      <c r="K76">
        <v>0.187506119999999</v>
      </c>
      <c r="L76">
        <v>0.12135282999999999</v>
      </c>
      <c r="N76">
        <v>3.6418140100000003E-2</v>
      </c>
      <c r="O76">
        <v>0.1466207100000011</v>
      </c>
      <c r="P76">
        <v>0.11970242100000003</v>
      </c>
      <c r="R76">
        <v>3.6691600000000005E-2</v>
      </c>
      <c r="S76">
        <v>0.14401234000000096</v>
      </c>
      <c r="T76">
        <v>3.8438859999999991E-2</v>
      </c>
      <c r="V76">
        <v>2.5412389999999979E-2</v>
      </c>
      <c r="W76">
        <v>4.4390800000010389E-3</v>
      </c>
      <c r="X76">
        <v>0.10591951000000002</v>
      </c>
    </row>
    <row r="77" spans="2:24">
      <c r="B77">
        <v>5.814896E-2</v>
      </c>
      <c r="C77">
        <v>0.15343159000000106</v>
      </c>
      <c r="D77">
        <v>0.15354203999999899</v>
      </c>
      <c r="F77">
        <v>2.3788860000000023E-2</v>
      </c>
      <c r="G77">
        <v>0.12716709000000104</v>
      </c>
      <c r="H77">
        <v>0.17839971999999898</v>
      </c>
      <c r="J77">
        <v>4.381440999999997E-2</v>
      </c>
      <c r="K77">
        <v>0.18236051999999903</v>
      </c>
      <c r="L77">
        <v>0.121824869999999</v>
      </c>
      <c r="N77">
        <v>2.5935306200000004E-2</v>
      </c>
      <c r="O77">
        <v>0.15175794000000098</v>
      </c>
      <c r="P77">
        <v>0.12037266699999902</v>
      </c>
      <c r="R77">
        <v>1.9604880000000009E-2</v>
      </c>
      <c r="S77">
        <v>0.13927204000000093</v>
      </c>
      <c r="T77">
        <v>3.999198999999895E-2</v>
      </c>
      <c r="V77">
        <v>3.8650919999999978E-2</v>
      </c>
      <c r="W77">
        <v>7.2397700000010889E-3</v>
      </c>
      <c r="X77">
        <v>0.106821049999999</v>
      </c>
    </row>
    <row r="78" spans="2:24">
      <c r="B78">
        <v>5.1148749999999993E-2</v>
      </c>
      <c r="C78">
        <v>0.15790683000000105</v>
      </c>
      <c r="D78">
        <v>0.15388435</v>
      </c>
      <c r="F78">
        <v>1.7232040000000004E-2</v>
      </c>
      <c r="G78">
        <v>0.13558879000000101</v>
      </c>
      <c r="H78">
        <v>0.17896524000000005</v>
      </c>
      <c r="J78">
        <v>3.5553699999999966E-2</v>
      </c>
      <c r="K78">
        <v>0.17726536999999909</v>
      </c>
      <c r="L78">
        <v>0.12229229</v>
      </c>
      <c r="N78">
        <v>1.5555245200000001E-2</v>
      </c>
      <c r="O78">
        <v>0.15684482000000111</v>
      </c>
      <c r="P78">
        <v>0.12103634300000002</v>
      </c>
      <c r="R78">
        <v>2.6856900000000045E-3</v>
      </c>
      <c r="S78">
        <v>0.13457822000000097</v>
      </c>
      <c r="T78">
        <v>4.1529900000000064E-2</v>
      </c>
      <c r="V78">
        <v>5.1759659999999985E-2</v>
      </c>
      <c r="W78">
        <v>1.0013000000001049E-2</v>
      </c>
      <c r="X78">
        <v>0.10771376000000002</v>
      </c>
    </row>
    <row r="79" spans="2:24">
      <c r="B79">
        <v>4.4079239999999992E-2</v>
      </c>
      <c r="C79">
        <v>0.16242638000000098</v>
      </c>
      <c r="D79">
        <v>0.15423005999999906</v>
      </c>
      <c r="F79">
        <v>1.0610310000000012E-2</v>
      </c>
      <c r="G79">
        <v>0.14409387000000096</v>
      </c>
      <c r="H79">
        <v>0.17953636999999906</v>
      </c>
      <c r="J79">
        <v>2.7211199999999991E-2</v>
      </c>
      <c r="K79">
        <v>0.17211976999999901</v>
      </c>
      <c r="L79">
        <v>0.12276433999999897</v>
      </c>
      <c r="N79">
        <v>5.0724113000000029E-3</v>
      </c>
      <c r="O79">
        <v>0.16198205000000099</v>
      </c>
      <c r="P79">
        <v>0.12170658899999903</v>
      </c>
      <c r="R79">
        <v>1.4401029999999995E-2</v>
      </c>
      <c r="S79">
        <v>0.12983792000000094</v>
      </c>
      <c r="T79">
        <v>4.3083029999998967E-2</v>
      </c>
      <c r="V79">
        <v>6.4998179999999961E-2</v>
      </c>
      <c r="W79">
        <v>1.2813680000001049E-2</v>
      </c>
      <c r="X79">
        <v>0.10861529999999903</v>
      </c>
    </row>
    <row r="80" spans="2:24">
      <c r="B80">
        <v>7.1000979999999991E-2</v>
      </c>
      <c r="C80">
        <v>0.14430258000000007</v>
      </c>
      <c r="D80">
        <v>0.15631509000000002</v>
      </c>
      <c r="F80">
        <v>3.7279210000000007E-2</v>
      </c>
      <c r="G80">
        <v>0.10989209</v>
      </c>
      <c r="H80">
        <v>0.18359194000000001</v>
      </c>
      <c r="J80">
        <v>6.3570779999999993E-2</v>
      </c>
      <c r="K80">
        <v>0.19279880000000005</v>
      </c>
      <c r="L80">
        <v>0.12447276000000002</v>
      </c>
      <c r="N80">
        <v>4.9958026500000002E-2</v>
      </c>
      <c r="O80">
        <v>0.14133989000000013</v>
      </c>
      <c r="P80">
        <v>0.12256170000000002</v>
      </c>
      <c r="R80">
        <v>5.7881440000000006E-2</v>
      </c>
      <c r="S80">
        <v>0.1485213700000001</v>
      </c>
      <c r="T80">
        <v>3.2612079999999995E-2</v>
      </c>
      <c r="V80">
        <v>1.5251949999999986E-2</v>
      </c>
      <c r="W80">
        <v>1.5346800000001215E-3</v>
      </c>
      <c r="X80">
        <v>0.10752355000000002</v>
      </c>
    </row>
    <row r="81" spans="2:24">
      <c r="B81">
        <v>6.393146999999999E-2</v>
      </c>
      <c r="C81">
        <v>0.14882213000000011</v>
      </c>
      <c r="D81">
        <v>0.15666079000000002</v>
      </c>
      <c r="F81">
        <v>3.0657480000000015E-2</v>
      </c>
      <c r="G81">
        <v>0.11839716999999994</v>
      </c>
      <c r="H81">
        <v>0.18416306000000002</v>
      </c>
      <c r="J81">
        <v>5.5228279999999991E-2</v>
      </c>
      <c r="K81">
        <v>0.18765321000000001</v>
      </c>
      <c r="L81">
        <v>0.12494479999999999</v>
      </c>
      <c r="N81">
        <v>3.94751926E-2</v>
      </c>
      <c r="O81">
        <v>0.14647713000000018</v>
      </c>
      <c r="P81">
        <v>0.12323194600000004</v>
      </c>
      <c r="R81">
        <v>4.0794720000000007E-2</v>
      </c>
      <c r="S81">
        <v>0.14378106999999996</v>
      </c>
      <c r="T81">
        <v>3.4165209999999974E-2</v>
      </c>
      <c r="V81">
        <v>2.8490479999999985E-2</v>
      </c>
      <c r="W81">
        <v>4.3353700000000606E-3</v>
      </c>
      <c r="X81">
        <v>0.10842509</v>
      </c>
    </row>
    <row r="82" spans="2:24">
      <c r="B82">
        <v>5.6861949999999994E-2</v>
      </c>
      <c r="C82">
        <v>0.15334167999999992</v>
      </c>
      <c r="D82">
        <v>0.15700649999999899</v>
      </c>
      <c r="F82">
        <v>2.4035750000000022E-2</v>
      </c>
      <c r="G82">
        <v>0.12690225000000011</v>
      </c>
      <c r="H82">
        <v>0.18473418999999899</v>
      </c>
      <c r="J82">
        <v>4.6885779999999988E-2</v>
      </c>
      <c r="K82">
        <v>0.18250761000000004</v>
      </c>
      <c r="L82">
        <v>0.125416849999999</v>
      </c>
      <c r="N82">
        <v>2.8992358700000005E-2</v>
      </c>
      <c r="O82">
        <v>0.15161437</v>
      </c>
      <c r="P82">
        <v>0.123902191999999</v>
      </c>
      <c r="R82">
        <v>2.3708010000000009E-2</v>
      </c>
      <c r="S82">
        <v>0.13904077000000004</v>
      </c>
      <c r="T82">
        <v>3.5718339999998988E-2</v>
      </c>
      <c r="V82">
        <v>4.1729009999999983E-2</v>
      </c>
      <c r="W82">
        <v>7.1360600000001106E-3</v>
      </c>
      <c r="X82">
        <v>0.109326639999999</v>
      </c>
    </row>
    <row r="83" spans="2:24">
      <c r="B83">
        <v>4.9861749999999982E-2</v>
      </c>
      <c r="C83">
        <v>0.15781692000000003</v>
      </c>
      <c r="D83">
        <v>0.15734882</v>
      </c>
      <c r="F83">
        <v>1.7478939999999998E-2</v>
      </c>
      <c r="G83">
        <v>0.13532394000000014</v>
      </c>
      <c r="H83">
        <v>0.18529972000000003</v>
      </c>
      <c r="J83">
        <v>3.8625069999999984E-2</v>
      </c>
      <c r="K83">
        <v>0.17741245999999999</v>
      </c>
      <c r="L83">
        <v>0.12588426</v>
      </c>
      <c r="N83">
        <v>1.8612297700000002E-2</v>
      </c>
      <c r="O83">
        <v>0.15670123999999996</v>
      </c>
      <c r="P83">
        <v>0.12456586700000002</v>
      </c>
      <c r="R83">
        <v>6.7888100000000062E-3</v>
      </c>
      <c r="S83">
        <v>0.13434695000000008</v>
      </c>
      <c r="T83">
        <v>3.7256239999999996E-2</v>
      </c>
      <c r="V83">
        <v>5.4837749999999963E-2</v>
      </c>
      <c r="W83">
        <v>9.9092900000000705E-3</v>
      </c>
      <c r="X83">
        <v>0.11021935000000002</v>
      </c>
    </row>
    <row r="84" spans="2:24">
      <c r="B84">
        <v>4.2792229999999987E-2</v>
      </c>
      <c r="C84">
        <v>0.16233646000000002</v>
      </c>
      <c r="D84">
        <v>0.15769451999999901</v>
      </c>
      <c r="F84">
        <v>1.0857210000000006E-2</v>
      </c>
      <c r="G84">
        <v>0.14382902000000009</v>
      </c>
      <c r="H84">
        <v>0.18587083999999904</v>
      </c>
      <c r="J84">
        <v>3.0282570000000009E-2</v>
      </c>
      <c r="K84">
        <v>0.17226686000000002</v>
      </c>
      <c r="L84">
        <v>0.12635630999999897</v>
      </c>
      <c r="N84">
        <v>8.1294638000000002E-3</v>
      </c>
      <c r="O84">
        <v>0.16183848000000001</v>
      </c>
      <c r="P84">
        <v>0.12523611399999895</v>
      </c>
      <c r="R84">
        <v>1.0297899999999992E-2</v>
      </c>
      <c r="S84">
        <v>0.12960664999999993</v>
      </c>
      <c r="T84">
        <v>3.880936999999901E-2</v>
      </c>
      <c r="V84">
        <v>6.8076279999999989E-2</v>
      </c>
      <c r="W84">
        <v>1.2709980000000121E-2</v>
      </c>
      <c r="X84">
        <v>0.11112088999999897</v>
      </c>
    </row>
    <row r="85" spans="2:24">
      <c r="B85">
        <v>6.9713979999999981E-2</v>
      </c>
      <c r="C85">
        <v>0.14421266999999982</v>
      </c>
      <c r="D85">
        <v>0.15977955000000002</v>
      </c>
      <c r="F85">
        <v>3.7526100000000007E-2</v>
      </c>
      <c r="G85">
        <v>0.1096272399999999</v>
      </c>
      <c r="H85">
        <v>0.18992641000000002</v>
      </c>
      <c r="J85">
        <v>6.6642139999999989E-2</v>
      </c>
      <c r="K85">
        <v>0.19294589000000006</v>
      </c>
      <c r="L85">
        <v>0.12806473000000002</v>
      </c>
      <c r="N85">
        <v>5.3015079000000007E-2</v>
      </c>
      <c r="O85">
        <v>0.14119632000000004</v>
      </c>
      <c r="P85">
        <v>0.12609122400000003</v>
      </c>
      <c r="R85">
        <v>6.1984560000000008E-2</v>
      </c>
      <c r="S85">
        <v>0.14829009999999998</v>
      </c>
      <c r="T85">
        <v>2.8338430000000005E-2</v>
      </c>
      <c r="V85">
        <v>1.8330039999999992E-2</v>
      </c>
      <c r="W85">
        <v>1.4309800000000816E-3</v>
      </c>
      <c r="X85">
        <v>0.11002914000000003</v>
      </c>
    </row>
    <row r="86" spans="2:24">
      <c r="B86">
        <v>6.2644459999999985E-2</v>
      </c>
      <c r="C86">
        <v>0.14873221999999997</v>
      </c>
      <c r="D86">
        <v>0.16012526000000002</v>
      </c>
      <c r="F86">
        <v>3.0904370000000014E-2</v>
      </c>
      <c r="G86">
        <v>0.11813231999999985</v>
      </c>
      <c r="H86">
        <v>0.19049754000000002</v>
      </c>
      <c r="J86">
        <v>5.8299649999999981E-2</v>
      </c>
      <c r="K86">
        <v>0.18780029000000009</v>
      </c>
      <c r="L86">
        <v>0.12853676999999999</v>
      </c>
      <c r="N86">
        <v>4.2532245100000005E-2</v>
      </c>
      <c r="O86">
        <v>0.14633354999999992</v>
      </c>
      <c r="P86">
        <v>0.12676147100000004</v>
      </c>
      <c r="R86">
        <v>4.489785000000001E-2</v>
      </c>
      <c r="S86">
        <v>0.14354980000000006</v>
      </c>
      <c r="T86">
        <v>2.9891560000000011E-2</v>
      </c>
      <c r="V86">
        <v>3.156856999999999E-2</v>
      </c>
      <c r="W86">
        <v>4.2316600000000815E-3</v>
      </c>
      <c r="X86">
        <v>0.11093068</v>
      </c>
    </row>
    <row r="87" spans="2:24">
      <c r="B87">
        <v>5.5574939999999989E-2</v>
      </c>
      <c r="C87">
        <v>0.15325175999999996</v>
      </c>
      <c r="D87">
        <v>0.160470959999999</v>
      </c>
      <c r="F87">
        <v>2.4282640000000022E-2</v>
      </c>
      <c r="G87">
        <v>0.12663739999999979</v>
      </c>
      <c r="H87">
        <v>0.191068659999999</v>
      </c>
      <c r="J87">
        <v>4.9957150000000006E-2</v>
      </c>
      <c r="K87">
        <v>0.18265470000000006</v>
      </c>
      <c r="L87">
        <v>0.129008819999999</v>
      </c>
      <c r="N87">
        <v>3.2049411200000003E-2</v>
      </c>
      <c r="O87">
        <v>0.15147078999999997</v>
      </c>
      <c r="P87">
        <v>0.12743171699999903</v>
      </c>
      <c r="R87">
        <v>2.7811130000000007E-2</v>
      </c>
      <c r="S87">
        <v>0.13880950000000014</v>
      </c>
      <c r="T87">
        <v>3.1444679999998976E-2</v>
      </c>
      <c r="V87">
        <v>4.4807099999999989E-2</v>
      </c>
      <c r="W87">
        <v>7.0323500000000205E-3</v>
      </c>
      <c r="X87">
        <v>0.11183222999999901</v>
      </c>
    </row>
    <row r="88" spans="2:24">
      <c r="B88">
        <v>4.8574740000000005E-2</v>
      </c>
      <c r="C88">
        <v>0.15772699999999984</v>
      </c>
      <c r="D88">
        <v>0.16081328</v>
      </c>
      <c r="F88">
        <v>1.7725829999999998E-2</v>
      </c>
      <c r="G88">
        <v>0.13505909999999977</v>
      </c>
      <c r="H88">
        <v>0.19163419000000001</v>
      </c>
      <c r="J88">
        <v>4.1696440000000001E-2</v>
      </c>
      <c r="K88">
        <v>0.17755955000000001</v>
      </c>
      <c r="L88">
        <v>0.12947623999999999</v>
      </c>
      <c r="N88">
        <v>2.1669350200000003E-2</v>
      </c>
      <c r="O88">
        <v>0.15655765999999993</v>
      </c>
      <c r="P88">
        <v>0.12809539200000006</v>
      </c>
      <c r="R88">
        <v>1.0891930000000008E-2</v>
      </c>
      <c r="S88">
        <v>0.13411567999999996</v>
      </c>
      <c r="T88">
        <v>3.2982589999999978E-2</v>
      </c>
      <c r="V88">
        <v>5.7915839999999996E-2</v>
      </c>
      <c r="W88">
        <v>9.8055800000000914E-3</v>
      </c>
      <c r="X88">
        <v>0.11272494000000002</v>
      </c>
    </row>
    <row r="89" spans="2:24">
      <c r="B89">
        <v>4.1505219999999982E-2</v>
      </c>
      <c r="C89">
        <v>0.16224654999999999</v>
      </c>
      <c r="D89">
        <v>0.161158989999999</v>
      </c>
      <c r="F89">
        <v>1.1104100000000006E-2</v>
      </c>
      <c r="G89">
        <v>0.14356416999999977</v>
      </c>
      <c r="H89">
        <v>0.19220531999999896</v>
      </c>
      <c r="J89">
        <v>3.3353939999999971E-2</v>
      </c>
      <c r="K89">
        <v>0.17241395000000004</v>
      </c>
      <c r="L89">
        <v>0.12994827999999897</v>
      </c>
      <c r="N89">
        <v>1.1186516400000006E-2</v>
      </c>
      <c r="O89">
        <v>0.16169489999999997</v>
      </c>
      <c r="P89">
        <v>0.12876563799999902</v>
      </c>
      <c r="R89">
        <v>6.19477999999999E-3</v>
      </c>
      <c r="S89">
        <v>0.12937538000000004</v>
      </c>
      <c r="T89">
        <v>3.4535719999998993E-2</v>
      </c>
      <c r="V89">
        <v>7.1154369999999967E-2</v>
      </c>
      <c r="W89">
        <v>1.2606270000000031E-2</v>
      </c>
      <c r="X89">
        <v>0.11362647999999903</v>
      </c>
    </row>
    <row r="90" spans="2:24">
      <c r="B90">
        <v>6.8410029999999983E-2</v>
      </c>
      <c r="C90">
        <v>0.14412156999999981</v>
      </c>
      <c r="D90">
        <v>0.16328960000000001</v>
      </c>
      <c r="F90">
        <v>3.7776250000000011E-2</v>
      </c>
      <c r="G90">
        <v>0.10935890999999986</v>
      </c>
      <c r="H90">
        <v>0.19634423000000001</v>
      </c>
      <c r="J90">
        <v>6.9753929999999992E-2</v>
      </c>
      <c r="K90">
        <v>0.19309491000000012</v>
      </c>
      <c r="L90">
        <v>0.13170396000000001</v>
      </c>
      <c r="N90">
        <v>5.6112355900000001E-2</v>
      </c>
      <c r="O90">
        <v>0.14105084999999984</v>
      </c>
      <c r="P90">
        <v>0.12966719000000004</v>
      </c>
      <c r="R90">
        <v>6.6141670000000014E-2</v>
      </c>
      <c r="S90">
        <v>0.14805577999999997</v>
      </c>
      <c r="T90">
        <v>2.4008540000000002E-2</v>
      </c>
      <c r="V90">
        <v>2.1448639999999991E-2</v>
      </c>
      <c r="W90">
        <v>1.3259099999998192E-3</v>
      </c>
      <c r="X90">
        <v>0.11256770000000002</v>
      </c>
    </row>
    <row r="91" spans="2:24">
      <c r="B91">
        <v>6.1340519999999982E-2</v>
      </c>
      <c r="C91">
        <v>0.14864111999999974</v>
      </c>
      <c r="D91">
        <v>0.16363531000000001</v>
      </c>
      <c r="F91">
        <v>3.1154520000000019E-2</v>
      </c>
      <c r="G91">
        <v>0.11786398999999981</v>
      </c>
      <c r="H91">
        <v>0.19691536000000001</v>
      </c>
      <c r="J91">
        <v>6.1411429999999989E-2</v>
      </c>
      <c r="K91">
        <v>0.18794932000000009</v>
      </c>
      <c r="L91">
        <v>0.13217601000000001</v>
      </c>
      <c r="N91">
        <v>4.5629522000000006E-2</v>
      </c>
      <c r="O91">
        <v>0.14618808999999988</v>
      </c>
      <c r="P91">
        <v>0.13033743700000003</v>
      </c>
      <c r="R91">
        <v>4.9054960000000009E-2</v>
      </c>
      <c r="S91">
        <v>0.14331548000000005</v>
      </c>
      <c r="T91">
        <v>2.5561670000000009E-2</v>
      </c>
      <c r="V91">
        <v>3.4687169999999989E-2</v>
      </c>
      <c r="W91">
        <v>4.126589999999819E-3</v>
      </c>
      <c r="X91">
        <v>0.11346924000000003</v>
      </c>
    </row>
    <row r="92" spans="2:24">
      <c r="B92">
        <v>5.4270999999999986E-2</v>
      </c>
      <c r="C92">
        <v>0.15316066999999989</v>
      </c>
      <c r="D92">
        <v>0.16398100999999898</v>
      </c>
      <c r="F92">
        <v>2.4532790000000027E-2</v>
      </c>
      <c r="G92">
        <v>0.12636906999999975</v>
      </c>
      <c r="H92">
        <v>0.19748648999999899</v>
      </c>
      <c r="J92">
        <v>5.3068930000000014E-2</v>
      </c>
      <c r="K92">
        <v>0.18280372000000011</v>
      </c>
      <c r="L92">
        <v>0.13264805999999899</v>
      </c>
      <c r="N92">
        <v>3.5146688100000004E-2</v>
      </c>
      <c r="O92">
        <v>0.15132531999999999</v>
      </c>
      <c r="P92">
        <v>0.13100768299999901</v>
      </c>
      <c r="R92">
        <v>3.1968240000000009E-2</v>
      </c>
      <c r="S92">
        <v>0.13857519000000007</v>
      </c>
      <c r="T92">
        <v>2.7114799999998968E-2</v>
      </c>
      <c r="V92">
        <v>4.792569999999996E-2</v>
      </c>
      <c r="W92">
        <v>6.9272799999997581E-3</v>
      </c>
      <c r="X92">
        <v>0.11437078999999897</v>
      </c>
    </row>
    <row r="93" spans="2:24">
      <c r="B93">
        <v>4.7270800000000002E-2</v>
      </c>
      <c r="C93">
        <v>0.15763589999999983</v>
      </c>
      <c r="D93">
        <v>0.16432333000000005</v>
      </c>
      <c r="F93">
        <v>1.7975970000000008E-2</v>
      </c>
      <c r="G93">
        <v>0.13479075999999979</v>
      </c>
      <c r="H93">
        <v>0.19805201000000003</v>
      </c>
      <c r="J93">
        <v>4.480822000000001E-2</v>
      </c>
      <c r="K93">
        <v>0.17770857000000018</v>
      </c>
      <c r="L93">
        <v>0.13311547000000004</v>
      </c>
      <c r="N93">
        <v>2.4766627100000004E-2</v>
      </c>
      <c r="O93">
        <v>0.15641219999999989</v>
      </c>
      <c r="P93">
        <v>0.13167135800000004</v>
      </c>
      <c r="R93">
        <v>1.5049050000000008E-2</v>
      </c>
      <c r="S93">
        <v>0.13388135999999995</v>
      </c>
      <c r="T93">
        <v>2.8652700000000031E-2</v>
      </c>
      <c r="V93">
        <v>6.1034429999999973E-2</v>
      </c>
      <c r="W93">
        <v>9.700509999999829E-3</v>
      </c>
      <c r="X93">
        <v>0.11526349000000005</v>
      </c>
    </row>
    <row r="94" spans="2:24">
      <c r="B94">
        <v>4.0201280000000006E-2</v>
      </c>
      <c r="C94">
        <v>0.16215544999999976</v>
      </c>
      <c r="D94">
        <v>0.16466903999999899</v>
      </c>
      <c r="F94">
        <v>1.1354240000000015E-2</v>
      </c>
      <c r="G94">
        <v>0.14329583999999973</v>
      </c>
      <c r="H94">
        <v>0.19862313999999898</v>
      </c>
      <c r="J94">
        <v>3.6465719999999979E-2</v>
      </c>
      <c r="K94">
        <v>0.17256297000000009</v>
      </c>
      <c r="L94">
        <v>0.13358751999999902</v>
      </c>
      <c r="N94">
        <v>1.4283793300000003E-2</v>
      </c>
      <c r="O94">
        <v>0.16154942999999999</v>
      </c>
      <c r="P94">
        <v>0.132341603999999</v>
      </c>
      <c r="R94">
        <v>2.0376699999999914E-3</v>
      </c>
      <c r="S94">
        <v>0.12914106000000003</v>
      </c>
      <c r="T94">
        <v>3.0205829999998934E-2</v>
      </c>
      <c r="V94">
        <v>7.4272959999999999E-2</v>
      </c>
      <c r="W94">
        <v>1.2501199999999768E-2</v>
      </c>
      <c r="X94">
        <v>0.116165039999999</v>
      </c>
    </row>
    <row r="95" spans="2:24">
      <c r="B95">
        <v>6.712303E-2</v>
      </c>
      <c r="C95">
        <v>0.14403166000001</v>
      </c>
      <c r="D95">
        <v>0.16675407</v>
      </c>
      <c r="F95">
        <v>3.8023140000000011E-2</v>
      </c>
      <c r="G95">
        <v>0.10909407000001026</v>
      </c>
      <c r="H95">
        <v>0.20267871000000001</v>
      </c>
      <c r="J95">
        <v>7.2825299999999982E-2</v>
      </c>
      <c r="K95">
        <v>0.19324199999999003</v>
      </c>
      <c r="L95">
        <v>0.13529594</v>
      </c>
      <c r="N95">
        <v>5.9169408399999998E-2</v>
      </c>
      <c r="O95">
        <v>0.14090727000001002</v>
      </c>
      <c r="P95">
        <v>0.13319671500000002</v>
      </c>
      <c r="R95">
        <v>7.024480000000001E-2</v>
      </c>
      <c r="S95">
        <v>0.14782451000001018</v>
      </c>
      <c r="T95">
        <v>1.9734879999999989E-2</v>
      </c>
      <c r="V95">
        <v>2.4526729999999997E-2</v>
      </c>
      <c r="W95">
        <v>1.2222000000099431E-3</v>
      </c>
      <c r="X95">
        <v>0.11507329000000002</v>
      </c>
    </row>
    <row r="96" spans="2:24">
      <c r="B96">
        <v>6.0053510000000004E-2</v>
      </c>
      <c r="C96">
        <v>0.14855121000000993</v>
      </c>
      <c r="D96">
        <v>0.16709977000000001</v>
      </c>
      <c r="F96">
        <v>3.1401410000000018E-2</v>
      </c>
      <c r="G96">
        <v>0.1175991500000102</v>
      </c>
      <c r="H96">
        <v>0.20324983000000002</v>
      </c>
      <c r="J96">
        <v>6.4482799999999979E-2</v>
      </c>
      <c r="K96">
        <v>0.18809639999998995</v>
      </c>
      <c r="L96">
        <v>0.13576798000000001</v>
      </c>
      <c r="N96">
        <v>4.8686574500000003E-2</v>
      </c>
      <c r="O96">
        <v>0.14604451000001006</v>
      </c>
      <c r="P96">
        <v>0.13386696100000003</v>
      </c>
      <c r="R96">
        <v>5.315808000000001E-2</v>
      </c>
      <c r="S96">
        <v>0.14308421000001004</v>
      </c>
      <c r="T96">
        <v>2.1288009999999996E-2</v>
      </c>
      <c r="V96">
        <v>3.7765259999999995E-2</v>
      </c>
      <c r="W96">
        <v>4.0228900000098822E-3</v>
      </c>
      <c r="X96">
        <v>0.11597483000000003</v>
      </c>
    </row>
    <row r="97" spans="2:24">
      <c r="B97">
        <v>5.2983989999999981E-2</v>
      </c>
      <c r="C97">
        <v>0.15307075000000991</v>
      </c>
      <c r="D97">
        <v>0.16744547999999898</v>
      </c>
      <c r="F97">
        <v>2.4779680000000026E-2</v>
      </c>
      <c r="G97">
        <v>0.1261042200000102</v>
      </c>
      <c r="H97">
        <v>0.203820959999999</v>
      </c>
      <c r="J97">
        <v>5.6140300000000004E-2</v>
      </c>
      <c r="K97">
        <v>0.18295079999999009</v>
      </c>
      <c r="L97">
        <v>0.13624002999999898</v>
      </c>
      <c r="N97">
        <v>3.8203740600000001E-2</v>
      </c>
      <c r="O97">
        <v>0.15118175000001011</v>
      </c>
      <c r="P97">
        <v>0.13453720799999899</v>
      </c>
      <c r="R97">
        <v>3.6071370000000005E-2</v>
      </c>
      <c r="S97">
        <v>0.13834391000001012</v>
      </c>
      <c r="T97">
        <v>2.2841139999998955E-2</v>
      </c>
      <c r="V97">
        <v>5.1003789999999993E-2</v>
      </c>
      <c r="W97">
        <v>6.823570000009882E-3</v>
      </c>
      <c r="X97">
        <v>0.11687637999999897</v>
      </c>
    </row>
    <row r="98" spans="2:24">
      <c r="B98">
        <v>4.5983789999999997E-2</v>
      </c>
      <c r="C98">
        <v>0.15754599000001002</v>
      </c>
      <c r="D98">
        <v>0.16778780000000004</v>
      </c>
      <c r="F98">
        <v>1.8222870000000002E-2</v>
      </c>
      <c r="G98">
        <v>0.13452592000001018</v>
      </c>
      <c r="H98">
        <v>0.20438649</v>
      </c>
      <c r="J98">
        <v>4.7879589999999972E-2</v>
      </c>
      <c r="K98">
        <v>0.17785564999999004</v>
      </c>
      <c r="L98">
        <v>0.13670745000000004</v>
      </c>
      <c r="N98">
        <v>2.7823679700000003E-2</v>
      </c>
      <c r="O98">
        <v>0.15626862000001007</v>
      </c>
      <c r="P98">
        <v>0.13520088300000002</v>
      </c>
      <c r="R98">
        <v>1.9152170000000007E-2</v>
      </c>
      <c r="S98">
        <v>0.13365009000001016</v>
      </c>
      <c r="T98">
        <v>2.4379050000000013E-2</v>
      </c>
      <c r="V98">
        <v>6.4112530000000001E-2</v>
      </c>
      <c r="W98">
        <v>9.5968000000099529E-3</v>
      </c>
      <c r="X98">
        <v>0.11776908000000005</v>
      </c>
    </row>
    <row r="99" spans="2:24">
      <c r="B99">
        <v>3.8914270000000001E-2</v>
      </c>
      <c r="C99">
        <v>0.16206554000000994</v>
      </c>
      <c r="D99">
        <v>0.16813349999999899</v>
      </c>
      <c r="F99">
        <v>1.160114000000001E-2</v>
      </c>
      <c r="G99">
        <v>0.14303100000001012</v>
      </c>
      <c r="H99">
        <v>0.20495760999999896</v>
      </c>
      <c r="J99">
        <v>3.9537089999999997E-2</v>
      </c>
      <c r="K99">
        <v>0.1727100599999899</v>
      </c>
      <c r="L99">
        <v>0.13717948999999902</v>
      </c>
      <c r="N99">
        <v>1.7340845800000004E-2</v>
      </c>
      <c r="O99">
        <v>0.16140586000001012</v>
      </c>
      <c r="P99">
        <v>0.13587112899999904</v>
      </c>
      <c r="R99">
        <v>2.0654600000000051E-3</v>
      </c>
      <c r="S99">
        <v>0.12890979000001002</v>
      </c>
      <c r="T99">
        <v>2.5932179999998917E-2</v>
      </c>
      <c r="V99">
        <v>7.7351059999999972E-2</v>
      </c>
      <c r="W99">
        <v>1.2397490000009892E-2</v>
      </c>
      <c r="X99">
        <v>0.11867062999999894</v>
      </c>
    </row>
    <row r="100" spans="2:24">
      <c r="B100">
        <v>7.0042759999999982E-2</v>
      </c>
      <c r="C100">
        <v>0.15477599</v>
      </c>
      <c r="D100">
        <v>0.122915309999999</v>
      </c>
      <c r="F100">
        <v>1.9232010000000022E-2</v>
      </c>
      <c r="G100">
        <v>0.13021114</v>
      </c>
      <c r="H100">
        <v>0.12265744999999897</v>
      </c>
      <c r="J100">
        <v>1.54088E-2</v>
      </c>
      <c r="K100">
        <v>0.18068504000000002</v>
      </c>
      <c r="L100">
        <v>9.0570159999998984E-2</v>
      </c>
      <c r="N100">
        <v>1.9073913999999997E-3</v>
      </c>
      <c r="O100">
        <v>0.15302936599999997</v>
      </c>
      <c r="P100">
        <v>8.9357451999999032E-2</v>
      </c>
      <c r="R100">
        <v>1.6629481899999993E-2</v>
      </c>
      <c r="S100">
        <v>0.14030673399999999</v>
      </c>
      <c r="T100">
        <v>7.856539999999898E-2</v>
      </c>
      <c r="V100">
        <v>1.3875249999999978E-2</v>
      </c>
      <c r="W100">
        <v>7.4736200000000141E-3</v>
      </c>
      <c r="X100">
        <v>8.5653639999999004E-2</v>
      </c>
    </row>
    <row r="101" spans="2:24">
      <c r="B101">
        <v>6.2373380000000006E-2</v>
      </c>
      <c r="C101">
        <v>0.15931302999999999</v>
      </c>
      <c r="D101">
        <v>0.12466415999999902</v>
      </c>
      <c r="F101">
        <v>1.197587E-2</v>
      </c>
      <c r="G101">
        <v>0.13867729999999998</v>
      </c>
      <c r="H101">
        <v>0.12582703999999903</v>
      </c>
      <c r="J101">
        <v>7.5880500000000128E-3</v>
      </c>
      <c r="K101">
        <v>0.17493363000000001</v>
      </c>
      <c r="L101">
        <v>9.2760679999998985E-2</v>
      </c>
      <c r="N101">
        <v>1.1519537699999999E-2</v>
      </c>
      <c r="O101">
        <v>0.15823490400000004</v>
      </c>
      <c r="P101">
        <v>9.1505766999999072E-2</v>
      </c>
      <c r="R101">
        <v>3.2275364999999986E-2</v>
      </c>
      <c r="S101">
        <v>0.13498075300000004</v>
      </c>
      <c r="T101">
        <v>7.8291476999998999E-2</v>
      </c>
      <c r="V101">
        <v>2.9775809999999986E-2</v>
      </c>
      <c r="W101">
        <v>9.7741900000000159E-3</v>
      </c>
      <c r="X101">
        <v>8.7598539999999059E-2</v>
      </c>
    </row>
    <row r="102" spans="2:24">
      <c r="B102">
        <v>7.580286E-2</v>
      </c>
      <c r="C102">
        <v>0.150494760000001</v>
      </c>
      <c r="D102">
        <v>0.12494460000000002</v>
      </c>
      <c r="F102">
        <v>2.5926979999999988E-2</v>
      </c>
      <c r="G102">
        <v>0.12212055000000099</v>
      </c>
      <c r="H102">
        <v>0.12639280000000003</v>
      </c>
      <c r="J102">
        <v>2.5573740000000011E-2</v>
      </c>
      <c r="K102">
        <v>0.18616096999999901</v>
      </c>
      <c r="L102">
        <v>9.2815700000000001E-2</v>
      </c>
      <c r="N102">
        <v>1.0195172200000005E-2</v>
      </c>
      <c r="O102">
        <v>0.14807167000000099</v>
      </c>
      <c r="P102">
        <v>9.1135514000000056E-2</v>
      </c>
      <c r="R102">
        <v>1.7432652000000104E-3</v>
      </c>
      <c r="S102">
        <v>0.144985998000001</v>
      </c>
      <c r="T102">
        <v>7.4052574999999982E-2</v>
      </c>
      <c r="V102">
        <v>3.8785499999999806E-3</v>
      </c>
      <c r="W102">
        <v>5.175490000001004E-3</v>
      </c>
      <c r="X102">
        <v>8.6347950000000034E-2</v>
      </c>
    </row>
    <row r="103" spans="2:24">
      <c r="B103">
        <v>5.72376E-2</v>
      </c>
      <c r="C103">
        <v>0.16148964999999998</v>
      </c>
      <c r="D103">
        <v>0.12913177000000003</v>
      </c>
      <c r="F103">
        <v>8.34484000000002E-3</v>
      </c>
      <c r="G103">
        <v>0.14263852999999999</v>
      </c>
      <c r="H103">
        <v>0.13398081000000006</v>
      </c>
      <c r="J103">
        <v>6.5826999999999969E-3</v>
      </c>
      <c r="K103">
        <v>0.17222257000000002</v>
      </c>
      <c r="L103">
        <v>9.806444999999997E-2</v>
      </c>
      <c r="N103">
        <v>1.3140485099999995E-2</v>
      </c>
      <c r="O103">
        <v>0.16068720200000003</v>
      </c>
      <c r="P103">
        <v>9.6289010000000008E-2</v>
      </c>
      <c r="R103">
        <v>3.6222293599999997E-2</v>
      </c>
      <c r="S103">
        <v>0.13208401600000003</v>
      </c>
      <c r="T103">
        <v>7.3454774999999972E-2</v>
      </c>
      <c r="V103">
        <v>4.2342079999999976E-2</v>
      </c>
      <c r="W103">
        <v>1.0752369999999983E-2</v>
      </c>
      <c r="X103">
        <v>9.1026150000000028E-2</v>
      </c>
    </row>
    <row r="104" spans="2:24">
      <c r="B104">
        <v>6.6702189999999995E-2</v>
      </c>
      <c r="C104">
        <v>0.15527254000000004</v>
      </c>
      <c r="D104">
        <v>0.12933828999999902</v>
      </c>
      <c r="F104">
        <v>1.8180360000000007E-2</v>
      </c>
      <c r="G104">
        <v>0.13096535000000001</v>
      </c>
      <c r="H104">
        <v>0.13439578999999899</v>
      </c>
      <c r="J104">
        <v>1.926973999999998E-2</v>
      </c>
      <c r="K104">
        <v>0.18013825</v>
      </c>
      <c r="L104">
        <v>9.8113559999999017E-2</v>
      </c>
      <c r="N104">
        <v>2.1761980000000042E-3</v>
      </c>
      <c r="O104">
        <v>0.15352175300000001</v>
      </c>
      <c r="P104">
        <v>9.6037078999999054E-2</v>
      </c>
      <c r="R104">
        <v>1.2229652199999989E-2</v>
      </c>
      <c r="S104">
        <v>0.13913714100000005</v>
      </c>
      <c r="T104">
        <v>7.0454821999999001E-2</v>
      </c>
      <c r="V104">
        <v>2.4095829999999985E-2</v>
      </c>
      <c r="W104">
        <v>7.5098700000000296E-3</v>
      </c>
      <c r="X104">
        <v>9.0150499999998995E-2</v>
      </c>
    </row>
    <row r="105" spans="2:24">
      <c r="B105">
        <v>7.621928E-2</v>
      </c>
      <c r="C105">
        <v>0.14901031000000101</v>
      </c>
      <c r="D105">
        <v>0.12958666999999902</v>
      </c>
      <c r="F105">
        <v>2.8085609999999983E-2</v>
      </c>
      <c r="G105">
        <v>0.119206330000001</v>
      </c>
      <c r="H105">
        <v>0.13488753999999903</v>
      </c>
      <c r="J105">
        <v>3.2079409999999975E-2</v>
      </c>
      <c r="K105">
        <v>0.18811191999999902</v>
      </c>
      <c r="L105">
        <v>9.8210329999999013E-2</v>
      </c>
      <c r="N105">
        <v>1.7637312400000004E-2</v>
      </c>
      <c r="O105">
        <v>0.14630379300000104</v>
      </c>
      <c r="P105">
        <v>9.5825053999999049E-2</v>
      </c>
      <c r="R105">
        <v>1.1976718100000009E-2</v>
      </c>
      <c r="S105">
        <v>0.14623766000000102</v>
      </c>
      <c r="T105">
        <v>6.738076499999901E-2</v>
      </c>
      <c r="V105">
        <v>5.7720599999999955E-3</v>
      </c>
      <c r="W105">
        <v>4.2424300000010184E-3</v>
      </c>
      <c r="X105">
        <v>8.9296249999999022E-2</v>
      </c>
    </row>
    <row r="106" spans="2:24">
      <c r="B106">
        <v>5.7585150000000002E-2</v>
      </c>
      <c r="C106">
        <v>0.16004917000000102</v>
      </c>
      <c r="D106">
        <v>0.133777179999999</v>
      </c>
      <c r="F106">
        <v>1.043369999999999E-2</v>
      </c>
      <c r="G106">
        <v>0.13980673000000104</v>
      </c>
      <c r="H106">
        <v>0.14248139999999901</v>
      </c>
      <c r="J106">
        <v>1.3002279999999977E-2</v>
      </c>
      <c r="K106">
        <v>0.17411759999999901</v>
      </c>
      <c r="L106">
        <v>0.10346435999999903</v>
      </c>
      <c r="N106">
        <v>5.8027116999999975E-3</v>
      </c>
      <c r="O106">
        <v>0.15896994300000106</v>
      </c>
      <c r="P106">
        <v>0.10098529999999906</v>
      </c>
      <c r="R106">
        <v>2.6153814599999992E-2</v>
      </c>
      <c r="S106">
        <v>0.13328534300000106</v>
      </c>
      <c r="T106">
        <v>6.6797951999998939E-2</v>
      </c>
      <c r="V106">
        <v>4.4371169999999988E-2</v>
      </c>
      <c r="W106">
        <v>9.84208000000103E-3</v>
      </c>
      <c r="X106">
        <v>9.398392999999905E-2</v>
      </c>
    </row>
    <row r="107" spans="2:24">
      <c r="B107">
        <v>7.1083499999999994E-2</v>
      </c>
      <c r="C107">
        <v>0.15118693</v>
      </c>
      <c r="D107">
        <v>0.13405428</v>
      </c>
      <c r="F107">
        <v>2.4454570000000009E-2</v>
      </c>
      <c r="G107">
        <v>0.12316756000000001</v>
      </c>
      <c r="H107">
        <v>0.14304131</v>
      </c>
      <c r="J107">
        <v>3.1074060000000014E-2</v>
      </c>
      <c r="K107">
        <v>0.18540086000000003</v>
      </c>
      <c r="L107">
        <v>0.1035141</v>
      </c>
      <c r="N107">
        <v>1.6016365000000005E-2</v>
      </c>
      <c r="O107">
        <v>0.14875609100000003</v>
      </c>
      <c r="P107">
        <v>0.10060829700000001</v>
      </c>
      <c r="R107">
        <v>8.0297894000000078E-3</v>
      </c>
      <c r="S107">
        <v>0.14334092300000001</v>
      </c>
      <c r="T107">
        <v>6.2544062999999983E-2</v>
      </c>
      <c r="V107">
        <v>1.8338329999999986E-2</v>
      </c>
      <c r="W107">
        <v>5.2206100000000144E-3</v>
      </c>
      <c r="X107">
        <v>9.2723849999999997E-2</v>
      </c>
    </row>
    <row r="108" spans="2:24">
      <c r="B108">
        <v>6.3345249999999992E-2</v>
      </c>
      <c r="C108">
        <v>0.15576794000000105</v>
      </c>
      <c r="D108">
        <v>0.13580647000000001</v>
      </c>
      <c r="F108">
        <v>1.7128670000000012E-2</v>
      </c>
      <c r="G108">
        <v>0.13171614000000098</v>
      </c>
      <c r="H108">
        <v>0.14621675000000003</v>
      </c>
      <c r="J108">
        <v>2.3167219999999988E-2</v>
      </c>
      <c r="K108">
        <v>0.17959353999999897</v>
      </c>
      <c r="L108">
        <v>0.1057099</v>
      </c>
      <c r="N108">
        <v>6.2998519000000003E-3</v>
      </c>
      <c r="O108">
        <v>0.15401224800000102</v>
      </c>
      <c r="P108">
        <v>0.10276336200000005</v>
      </c>
      <c r="R108">
        <v>7.7810675999999898E-3</v>
      </c>
      <c r="S108">
        <v>0.13796460700000102</v>
      </c>
      <c r="T108">
        <v>6.2285127000000023E-2</v>
      </c>
      <c r="V108">
        <v>3.437446999999999E-2</v>
      </c>
      <c r="W108">
        <v>7.5439500000010762E-3</v>
      </c>
      <c r="X108">
        <v>9.4678239999999997E-2</v>
      </c>
    </row>
    <row r="109" spans="2:24">
      <c r="B109">
        <v>7.6713779999999981E-2</v>
      </c>
      <c r="C109">
        <v>0.14523615999999995</v>
      </c>
      <c r="D109">
        <v>0.14279468000000001</v>
      </c>
      <c r="F109">
        <v>3.3515720000000027E-2</v>
      </c>
      <c r="G109">
        <v>0.11175816999999999</v>
      </c>
      <c r="H109">
        <v>0.15905478000000001</v>
      </c>
      <c r="J109">
        <v>4.9683839999999979E-2</v>
      </c>
      <c r="K109">
        <v>0.19309077000000008</v>
      </c>
      <c r="L109">
        <v>0.11357352000000001</v>
      </c>
      <c r="N109">
        <v>3.77171351E-2</v>
      </c>
      <c r="O109">
        <v>0.14179160199999996</v>
      </c>
      <c r="P109">
        <v>0.10920178600000002</v>
      </c>
      <c r="R109">
        <v>3.9373635473000004E-2</v>
      </c>
      <c r="S109">
        <v>0.14928760499999993</v>
      </c>
      <c r="T109">
        <v>4.8595118999999999E-2</v>
      </c>
      <c r="V109">
        <v>1.2499269999999979E-2</v>
      </c>
      <c r="W109">
        <v>1.8215500000000606E-3</v>
      </c>
      <c r="X109">
        <v>9.7758560000000022E-2</v>
      </c>
    </row>
    <row r="110" spans="2:24">
      <c r="B110">
        <v>6.9689470000000003E-2</v>
      </c>
      <c r="C110">
        <v>0.14972109999999994</v>
      </c>
      <c r="D110">
        <v>0.14313572000000002</v>
      </c>
      <c r="F110">
        <v>2.6400260000000009E-2</v>
      </c>
      <c r="G110">
        <v>0.12016548999999999</v>
      </c>
      <c r="H110">
        <v>0.15965119000000003</v>
      </c>
      <c r="J110">
        <v>4.0902490000000014E-2</v>
      </c>
      <c r="K110">
        <v>0.18738700000000008</v>
      </c>
      <c r="L110">
        <v>0.11411241999999999</v>
      </c>
      <c r="N110">
        <v>2.7071723500000006E-2</v>
      </c>
      <c r="O110">
        <v>0.14695458000000006</v>
      </c>
      <c r="P110">
        <v>0.10989029200000003</v>
      </c>
      <c r="R110">
        <v>2.2546298900000008E-2</v>
      </c>
      <c r="S110">
        <v>0.14415343999999997</v>
      </c>
      <c r="T110">
        <v>5.0123824000000011E-2</v>
      </c>
      <c r="V110">
        <v>2.6328729999999995E-2</v>
      </c>
      <c r="W110">
        <v>4.1436999999999724E-3</v>
      </c>
      <c r="X110">
        <v>9.8727110000000007E-2</v>
      </c>
    </row>
    <row r="111" spans="2:24">
      <c r="B111">
        <v>6.2665150000000003E-2</v>
      </c>
      <c r="C111">
        <v>0.15420604000000004</v>
      </c>
      <c r="D111">
        <v>0.14347675999999898</v>
      </c>
      <c r="F111">
        <v>1.9284789999999996E-2</v>
      </c>
      <c r="G111">
        <v>0.12857280999999998</v>
      </c>
      <c r="H111">
        <v>0.16024760999999901</v>
      </c>
      <c r="J111">
        <v>3.2121149999999987E-2</v>
      </c>
      <c r="K111">
        <v>0.18168324000000002</v>
      </c>
      <c r="L111">
        <v>0.11465131999999897</v>
      </c>
      <c r="N111">
        <v>1.6426312000000002E-2</v>
      </c>
      <c r="O111">
        <v>0.15211755900000001</v>
      </c>
      <c r="P111">
        <v>0.11057879799999901</v>
      </c>
      <c r="R111">
        <v>5.7189623000000051E-3</v>
      </c>
      <c r="S111">
        <v>0.13901927499999989</v>
      </c>
      <c r="T111">
        <v>5.1652529999999003E-2</v>
      </c>
      <c r="V111">
        <v>4.0158179999999988E-2</v>
      </c>
      <c r="W111">
        <v>6.4658499999999952E-3</v>
      </c>
      <c r="X111">
        <v>9.9695659999998992E-2</v>
      </c>
    </row>
    <row r="112" spans="2:24">
      <c r="B112">
        <v>5.5709709999999996E-2</v>
      </c>
      <c r="C112">
        <v>0.15864701000000003</v>
      </c>
      <c r="D112">
        <v>0.14381445000000004</v>
      </c>
      <c r="F112">
        <v>1.2239090000000008E-2</v>
      </c>
      <c r="G112">
        <v>0.13689770000000001</v>
      </c>
      <c r="H112">
        <v>0.16083817000000003</v>
      </c>
      <c r="J112">
        <v>2.3425890000000005E-2</v>
      </c>
      <c r="K112">
        <v>0.17603539000000001</v>
      </c>
      <c r="L112">
        <v>0.11518494000000004</v>
      </c>
      <c r="N112">
        <v>5.8852673000000036E-3</v>
      </c>
      <c r="O112">
        <v>0.15722992000000002</v>
      </c>
      <c r="P112">
        <v>0.11126055300000007</v>
      </c>
      <c r="R112">
        <v>1.094340039999999E-2</v>
      </c>
      <c r="S112">
        <v>0.13393544599999996</v>
      </c>
      <c r="T112">
        <v>5.3166247E-2</v>
      </c>
      <c r="V112">
        <v>5.3852059999999979E-2</v>
      </c>
      <c r="W112">
        <v>8.7652300000000682E-3</v>
      </c>
      <c r="X112">
        <v>0.10065472000000003</v>
      </c>
    </row>
    <row r="113" spans="2:24">
      <c r="B113">
        <v>4.8685389999999995E-2</v>
      </c>
      <c r="C113">
        <v>0.16313195000000003</v>
      </c>
      <c r="D113">
        <v>0.14415548999999905</v>
      </c>
      <c r="F113">
        <v>5.1236199999999954E-3</v>
      </c>
      <c r="G113">
        <v>0.14530502000000001</v>
      </c>
      <c r="H113">
        <v>0.16143458999999899</v>
      </c>
      <c r="J113">
        <v>1.4644549999999978E-2</v>
      </c>
      <c r="K113">
        <v>0.17033163000000007</v>
      </c>
      <c r="L113">
        <v>0.11572383999999897</v>
      </c>
      <c r="N113">
        <v>4.7601442999999979E-3</v>
      </c>
      <c r="O113">
        <v>0.16239289800000001</v>
      </c>
      <c r="P113">
        <v>0.11194905899999902</v>
      </c>
      <c r="R113">
        <v>2.777073699999999E-2</v>
      </c>
      <c r="S113">
        <v>0.12880128099999999</v>
      </c>
      <c r="T113">
        <v>5.4694951999998909E-2</v>
      </c>
      <c r="V113">
        <v>6.768151E-2</v>
      </c>
      <c r="W113">
        <v>1.108737999999998E-2</v>
      </c>
      <c r="X113">
        <v>0.10162326999999899</v>
      </c>
    </row>
    <row r="114" spans="2:24">
      <c r="B114">
        <v>7.5453610000000004E-2</v>
      </c>
      <c r="C114">
        <v>0.14514715</v>
      </c>
      <c r="D114">
        <v>0.14627488000000002</v>
      </c>
      <c r="F114">
        <v>3.3512849999999983E-2</v>
      </c>
      <c r="G114">
        <v>0.11149485999999997</v>
      </c>
      <c r="H114">
        <v>0.16541718</v>
      </c>
      <c r="J114">
        <v>5.2497509999999969E-2</v>
      </c>
      <c r="K114">
        <v>0.19325022999999997</v>
      </c>
      <c r="L114">
        <v>0.11764969</v>
      </c>
      <c r="N114">
        <v>4.0802099700000004E-2</v>
      </c>
      <c r="O114">
        <v>0.14164586200000007</v>
      </c>
      <c r="P114">
        <v>0.11279423300000002</v>
      </c>
      <c r="R114">
        <v>4.3127761210000004E-2</v>
      </c>
      <c r="S114">
        <v>0.14906120899999997</v>
      </c>
      <c r="T114">
        <v>4.404317E-2</v>
      </c>
      <c r="V114">
        <v>1.6970099999999988E-2</v>
      </c>
      <c r="W114">
        <v>1.6548600000000357E-3</v>
      </c>
      <c r="X114">
        <v>0.10013651000000001</v>
      </c>
    </row>
    <row r="115" spans="2:24">
      <c r="B115">
        <v>6.8429290000000004E-2</v>
      </c>
      <c r="C115">
        <v>0.14963209</v>
      </c>
      <c r="D115">
        <v>0.14661591000000002</v>
      </c>
      <c r="F115">
        <v>2.6397380000000026E-2</v>
      </c>
      <c r="G115">
        <v>0.11990217999999997</v>
      </c>
      <c r="H115">
        <v>0.16601359000000002</v>
      </c>
      <c r="J115">
        <v>4.3716169999999999E-2</v>
      </c>
      <c r="K115">
        <v>0.18754645999999997</v>
      </c>
      <c r="L115">
        <v>0.11818859000000001</v>
      </c>
      <c r="N115">
        <v>3.0156688200000004E-2</v>
      </c>
      <c r="O115">
        <v>0.14680884000000005</v>
      </c>
      <c r="P115">
        <v>0.11348273900000003</v>
      </c>
      <c r="R115">
        <v>2.6300424600000007E-2</v>
      </c>
      <c r="S115">
        <v>0.143927044</v>
      </c>
      <c r="T115">
        <v>4.5571875000000012E-2</v>
      </c>
      <c r="V115">
        <v>3.0799549999999981E-2</v>
      </c>
      <c r="W115">
        <v>3.9770000000000083E-3</v>
      </c>
      <c r="X115">
        <v>0.10110506000000002</v>
      </c>
    </row>
    <row r="116" spans="2:24">
      <c r="B116">
        <v>6.1404979999999998E-2</v>
      </c>
      <c r="C116">
        <v>0.15411702999999999</v>
      </c>
      <c r="D116">
        <v>0.14695694999999898</v>
      </c>
      <c r="F116">
        <v>1.9281920000000008E-2</v>
      </c>
      <c r="G116">
        <v>0.12830950000000008</v>
      </c>
      <c r="H116">
        <v>0.166610009999999</v>
      </c>
      <c r="J116">
        <v>3.4934819999999978E-2</v>
      </c>
      <c r="K116">
        <v>0.18184270000000002</v>
      </c>
      <c r="L116">
        <v>0.11872748999999896</v>
      </c>
      <c r="N116">
        <v>1.9511276700000003E-2</v>
      </c>
      <c r="O116">
        <v>0.15197181900000001</v>
      </c>
      <c r="P116">
        <v>0.11417124499999901</v>
      </c>
      <c r="R116">
        <v>9.473088000000008E-3</v>
      </c>
      <c r="S116">
        <v>0.13879288000000001</v>
      </c>
      <c r="T116">
        <v>4.7100579999998976E-2</v>
      </c>
      <c r="V116">
        <v>4.4629009999999997E-2</v>
      </c>
      <c r="W116">
        <v>6.2991500000000311E-3</v>
      </c>
      <c r="X116">
        <v>0.10207360999999901</v>
      </c>
    </row>
    <row r="117" spans="2:24">
      <c r="B117">
        <v>5.4449529999999996E-2</v>
      </c>
      <c r="C117">
        <v>0.15855800000000009</v>
      </c>
      <c r="D117">
        <v>0.14729465000000003</v>
      </c>
      <c r="F117">
        <v>1.2236210000000025E-2</v>
      </c>
      <c r="G117">
        <v>0.13663438999999999</v>
      </c>
      <c r="H117">
        <v>0.16720058000000002</v>
      </c>
      <c r="J117">
        <v>2.623956999999999E-2</v>
      </c>
      <c r="K117">
        <v>0.17619486000000006</v>
      </c>
      <c r="L117">
        <v>0.11926111000000003</v>
      </c>
      <c r="N117">
        <v>8.9702319000000003E-3</v>
      </c>
      <c r="O117">
        <v>0.15708418000000002</v>
      </c>
      <c r="P117">
        <v>0.11485300000000007</v>
      </c>
      <c r="R117">
        <v>7.189274699999991E-3</v>
      </c>
      <c r="S117">
        <v>0.13370905</v>
      </c>
      <c r="T117">
        <v>4.8614298E-2</v>
      </c>
      <c r="V117">
        <v>5.8322879999999966E-2</v>
      </c>
      <c r="W117">
        <v>8.5985400000000434E-3</v>
      </c>
      <c r="X117">
        <v>0.10303266000000005</v>
      </c>
    </row>
    <row r="118" spans="2:24">
      <c r="B118">
        <v>4.742521999999999E-2</v>
      </c>
      <c r="C118">
        <v>0.16304294000000008</v>
      </c>
      <c r="D118">
        <v>0.14763568999999899</v>
      </c>
      <c r="F118">
        <v>5.1207500000000072E-3</v>
      </c>
      <c r="G118">
        <v>0.14504170999999999</v>
      </c>
      <c r="H118">
        <v>0.16779698999999898</v>
      </c>
      <c r="J118">
        <v>1.7458219999999969E-2</v>
      </c>
      <c r="K118">
        <v>0.17049109000000007</v>
      </c>
      <c r="L118">
        <v>0.11979999999999896</v>
      </c>
      <c r="N118">
        <v>1.6751795999999999E-3</v>
      </c>
      <c r="O118">
        <v>0.162247158</v>
      </c>
      <c r="P118">
        <v>0.11554150599999896</v>
      </c>
      <c r="R118">
        <v>2.401661129999999E-2</v>
      </c>
      <c r="S118">
        <v>0.12857488500000003</v>
      </c>
      <c r="T118">
        <v>5.0143002999998909E-2</v>
      </c>
      <c r="V118">
        <v>7.2152339999999981E-2</v>
      </c>
      <c r="W118">
        <v>1.0920690000000066E-2</v>
      </c>
      <c r="X118">
        <v>0.10400120999999901</v>
      </c>
    </row>
    <row r="119" spans="2:24">
      <c r="B119">
        <v>7.4209799999999992E-2</v>
      </c>
      <c r="C119">
        <v>0.1450593</v>
      </c>
      <c r="D119">
        <v>0.14970987000000002</v>
      </c>
      <c r="F119">
        <v>3.3510010000000034E-2</v>
      </c>
      <c r="G119">
        <v>0.11123496999999993</v>
      </c>
      <c r="H119">
        <v>0.17169695000000001</v>
      </c>
      <c r="J119">
        <v>5.5274649999999981E-2</v>
      </c>
      <c r="K119">
        <v>0.19340762000000011</v>
      </c>
      <c r="L119">
        <v>0.12167292000000002</v>
      </c>
      <c r="N119">
        <v>4.3846999900000003E-2</v>
      </c>
      <c r="O119">
        <v>0.14150201500000004</v>
      </c>
      <c r="P119">
        <v>0.11634002500000004</v>
      </c>
      <c r="R119">
        <v>4.6833132060000005E-2</v>
      </c>
      <c r="S119">
        <v>0.14883775299999991</v>
      </c>
      <c r="T119">
        <v>3.9550335999999998E-2</v>
      </c>
      <c r="V119">
        <v>2.1382859999999976E-2</v>
      </c>
      <c r="W119">
        <v>1.4903299999999842E-3</v>
      </c>
      <c r="X119">
        <v>0.10248357000000002</v>
      </c>
    </row>
    <row r="120" spans="2:24">
      <c r="B120">
        <v>6.7185489999999987E-2</v>
      </c>
      <c r="C120">
        <v>0.14954423999999999</v>
      </c>
      <c r="D120">
        <v>0.15005091000000001</v>
      </c>
      <c r="F120">
        <v>2.6394550000000017E-2</v>
      </c>
      <c r="G120">
        <v>0.11964228999999993</v>
      </c>
      <c r="H120">
        <v>0.17229337</v>
      </c>
      <c r="J120">
        <v>4.6493300000000015E-2</v>
      </c>
      <c r="K120">
        <v>0.18770386000000006</v>
      </c>
      <c r="L120">
        <v>0.12221182</v>
      </c>
      <c r="N120">
        <v>3.3201588400000002E-2</v>
      </c>
      <c r="O120">
        <v>0.14666499300000002</v>
      </c>
      <c r="P120">
        <v>0.11702853100000002</v>
      </c>
      <c r="R120">
        <v>3.0005795460000005E-2</v>
      </c>
      <c r="S120">
        <v>0.14370358899999991</v>
      </c>
      <c r="T120">
        <v>4.1079041999999982E-2</v>
      </c>
      <c r="V120">
        <v>3.5212319999999991E-2</v>
      </c>
      <c r="W120">
        <v>3.812480000000007E-3</v>
      </c>
      <c r="X120">
        <v>0.10345212000000001</v>
      </c>
    </row>
    <row r="121" spans="2:24">
      <c r="B121">
        <v>6.0161169999999986E-2</v>
      </c>
      <c r="C121">
        <v>0.15402917999999999</v>
      </c>
      <c r="D121">
        <v>0.150391949999999</v>
      </c>
      <c r="F121">
        <v>1.9279080000000004E-2</v>
      </c>
      <c r="G121">
        <v>0.12804960999999992</v>
      </c>
      <c r="H121">
        <v>0.17288977999999902</v>
      </c>
      <c r="J121">
        <v>3.7711959999999989E-2</v>
      </c>
      <c r="K121">
        <v>0.18200009000000006</v>
      </c>
      <c r="L121">
        <v>0.12275071999999901</v>
      </c>
      <c r="N121">
        <v>2.2556176900000002E-2</v>
      </c>
      <c r="O121">
        <v>0.15182797199999998</v>
      </c>
      <c r="P121">
        <v>0.11771703599999903</v>
      </c>
      <c r="R121">
        <v>1.3178458900000006E-2</v>
      </c>
      <c r="S121">
        <v>0.13856942399999994</v>
      </c>
      <c r="T121">
        <v>4.2607746999999002E-2</v>
      </c>
      <c r="V121">
        <v>4.9041769999999985E-2</v>
      </c>
      <c r="W121">
        <v>6.1346300000000298E-3</v>
      </c>
      <c r="X121">
        <v>0.10442066999999902</v>
      </c>
    </row>
    <row r="122" spans="2:24">
      <c r="B122">
        <v>5.3205730000000007E-2</v>
      </c>
      <c r="C122">
        <v>0.15847013999999993</v>
      </c>
      <c r="D122">
        <v>0.15072965000000005</v>
      </c>
      <c r="F122">
        <v>1.2233380000000016E-2</v>
      </c>
      <c r="G122">
        <v>0.13637449999999995</v>
      </c>
      <c r="H122">
        <v>0.17348035000000003</v>
      </c>
      <c r="J122">
        <v>2.9016700000000006E-2</v>
      </c>
      <c r="K122">
        <v>0.1763522500000001</v>
      </c>
      <c r="L122">
        <v>0.12328434000000002</v>
      </c>
      <c r="N122">
        <v>1.2015132100000003E-2</v>
      </c>
      <c r="O122">
        <v>0.15694033299999999</v>
      </c>
      <c r="P122">
        <v>0.11839879200000006</v>
      </c>
      <c r="R122">
        <v>3.4839038999999947E-3</v>
      </c>
      <c r="S122">
        <v>0.13348559399999993</v>
      </c>
      <c r="T122">
        <v>4.4121464999999971E-2</v>
      </c>
      <c r="V122">
        <v>6.2735649999999976E-2</v>
      </c>
      <c r="W122">
        <v>8.4340099999999918E-3</v>
      </c>
      <c r="X122">
        <v>0.10537973000000003</v>
      </c>
    </row>
    <row r="123" spans="2:24">
      <c r="B123">
        <v>4.6181410000000006E-2</v>
      </c>
      <c r="C123">
        <v>0.16295507999999992</v>
      </c>
      <c r="D123">
        <v>0.15107068999999895</v>
      </c>
      <c r="F123">
        <v>5.1179100000000033E-3</v>
      </c>
      <c r="G123">
        <v>0.14478181999999995</v>
      </c>
      <c r="H123">
        <v>0.174076759999999</v>
      </c>
      <c r="J123">
        <v>2.023535999999998E-2</v>
      </c>
      <c r="K123">
        <v>0.1706484800000001</v>
      </c>
      <c r="L123">
        <v>0.12382322999999901</v>
      </c>
      <c r="N123">
        <v>1.3697206000000059E-3</v>
      </c>
      <c r="O123">
        <v>0.16210331099999997</v>
      </c>
      <c r="P123">
        <v>0.11908729799999901</v>
      </c>
      <c r="R123">
        <v>2.0311240499999994E-2</v>
      </c>
      <c r="S123">
        <v>0.12835142999999993</v>
      </c>
      <c r="T123">
        <v>4.5650169999998991E-2</v>
      </c>
      <c r="V123">
        <v>7.6565099999999997E-2</v>
      </c>
      <c r="W123">
        <v>1.0756160000000015E-2</v>
      </c>
      <c r="X123">
        <v>0.10634827999999902</v>
      </c>
    </row>
    <row r="124" spans="2:24">
      <c r="B124">
        <v>7.2965989999999981E-2</v>
      </c>
      <c r="C124">
        <v>0.14497144000000106</v>
      </c>
      <c r="D124">
        <v>0.15314487000000002</v>
      </c>
      <c r="F124">
        <v>3.3507170000000031E-2</v>
      </c>
      <c r="G124">
        <v>0.11097508000000089</v>
      </c>
      <c r="H124">
        <v>0.17797672</v>
      </c>
      <c r="J124">
        <v>5.8051779999999997E-2</v>
      </c>
      <c r="K124">
        <v>0.19356500999999904</v>
      </c>
      <c r="L124">
        <v>0.12569615000000001</v>
      </c>
      <c r="N124">
        <v>4.6891900100000002E-2</v>
      </c>
      <c r="O124">
        <v>0.14135817000000095</v>
      </c>
      <c r="P124">
        <v>0.11988581700000003</v>
      </c>
      <c r="R124">
        <v>5.0538502900000004E-2</v>
      </c>
      <c r="S124">
        <v>0.14861429800000092</v>
      </c>
      <c r="T124">
        <v>3.5057502999999997E-2</v>
      </c>
      <c r="V124">
        <v>2.5795629999999986E-2</v>
      </c>
      <c r="W124">
        <v>1.3258000000010428E-3</v>
      </c>
      <c r="X124">
        <v>0.10483064</v>
      </c>
    </row>
    <row r="125" spans="2:24">
      <c r="B125">
        <v>6.5941680000000003E-2</v>
      </c>
      <c r="C125">
        <v>0.14945638000000105</v>
      </c>
      <c r="D125">
        <v>0.15348591</v>
      </c>
      <c r="F125">
        <v>2.6391710000000013E-2</v>
      </c>
      <c r="G125">
        <v>0.119382400000001</v>
      </c>
      <c r="H125">
        <v>0.17857314000000002</v>
      </c>
      <c r="J125">
        <v>4.9270429999999976E-2</v>
      </c>
      <c r="K125">
        <v>0.18786124999999909</v>
      </c>
      <c r="L125">
        <v>0.12623505000000002</v>
      </c>
      <c r="N125">
        <v>3.6246488600000001E-2</v>
      </c>
      <c r="O125">
        <v>0.1465211500000011</v>
      </c>
      <c r="P125">
        <v>0.12057432300000004</v>
      </c>
      <c r="R125">
        <v>3.3711166310000006E-2</v>
      </c>
      <c r="S125">
        <v>0.14348013300000095</v>
      </c>
      <c r="T125">
        <v>3.6586207999999981E-2</v>
      </c>
      <c r="V125">
        <v>3.9625079999999979E-2</v>
      </c>
      <c r="W125">
        <v>3.6479500000010656E-3</v>
      </c>
      <c r="X125">
        <v>0.10579919000000002</v>
      </c>
    </row>
    <row r="126" spans="2:24">
      <c r="B126">
        <v>5.8917369999999997E-2</v>
      </c>
      <c r="C126">
        <v>0.15394132000000105</v>
      </c>
      <c r="D126">
        <v>0.15382694999999902</v>
      </c>
      <c r="F126">
        <v>1.9276249999999995E-2</v>
      </c>
      <c r="G126">
        <v>0.12778972000000111</v>
      </c>
      <c r="H126">
        <v>0.17916954999999898</v>
      </c>
      <c r="J126">
        <v>4.0489090000000005E-2</v>
      </c>
      <c r="K126">
        <v>0.18215748999999903</v>
      </c>
      <c r="L126">
        <v>0.126773949999999</v>
      </c>
      <c r="N126">
        <v>2.5601077000000003E-2</v>
      </c>
      <c r="O126">
        <v>0.15168412000000109</v>
      </c>
      <c r="P126">
        <v>0.12126282799999902</v>
      </c>
      <c r="R126">
        <v>1.6883829700000009E-2</v>
      </c>
      <c r="S126">
        <v>0.13834596800000099</v>
      </c>
      <c r="T126">
        <v>3.8114912999999001E-2</v>
      </c>
      <c r="V126">
        <v>5.3454539999999995E-2</v>
      </c>
      <c r="W126">
        <v>5.9701000000010884E-3</v>
      </c>
      <c r="X126">
        <v>0.10676773999999897</v>
      </c>
    </row>
    <row r="127" spans="2:24">
      <c r="B127">
        <v>5.1961919999999995E-2</v>
      </c>
      <c r="C127">
        <v>0.15838229000000104</v>
      </c>
      <c r="D127">
        <v>0.15416464000000002</v>
      </c>
      <c r="F127">
        <v>1.2230540000000012E-2</v>
      </c>
      <c r="G127">
        <v>0.13611461000000102</v>
      </c>
      <c r="H127">
        <v>0.17976012000000005</v>
      </c>
      <c r="J127">
        <v>3.1793840000000018E-2</v>
      </c>
      <c r="K127">
        <v>0.17650963999999902</v>
      </c>
      <c r="L127">
        <v>0.12730757000000001</v>
      </c>
      <c r="N127">
        <v>1.5060032300000002E-2</v>
      </c>
      <c r="O127">
        <v>0.15679649000000107</v>
      </c>
      <c r="P127">
        <v>0.12194458400000005</v>
      </c>
      <c r="R127">
        <v>2.2146700000000991E-4</v>
      </c>
      <c r="S127">
        <v>0.13326213900000095</v>
      </c>
      <c r="T127">
        <v>3.962863099999997E-2</v>
      </c>
      <c r="V127">
        <v>6.7148409999999992E-2</v>
      </c>
      <c r="W127">
        <v>8.2694800000010504E-3</v>
      </c>
      <c r="X127">
        <v>0.10772680000000004</v>
      </c>
    </row>
    <row r="128" spans="2:24">
      <c r="B128">
        <v>4.4937609999999989E-2</v>
      </c>
      <c r="C128">
        <v>0.16286723000000103</v>
      </c>
      <c r="D128">
        <v>0.15450567999999898</v>
      </c>
      <c r="F128">
        <v>5.1150799999999941E-3</v>
      </c>
      <c r="G128">
        <v>0.14452193000000091</v>
      </c>
      <c r="H128">
        <v>0.18035652999999902</v>
      </c>
      <c r="J128">
        <v>2.3012489999999997E-2</v>
      </c>
      <c r="K128">
        <v>0.17080587999999908</v>
      </c>
      <c r="L128">
        <v>0.12784646999999899</v>
      </c>
      <c r="N128">
        <v>4.4146208000000048E-3</v>
      </c>
      <c r="O128">
        <v>0.16195946000000105</v>
      </c>
      <c r="P128">
        <v>0.12263308999999895</v>
      </c>
      <c r="R128">
        <v>1.6605869599999989E-2</v>
      </c>
      <c r="S128">
        <v>0.12812797400000098</v>
      </c>
      <c r="T128">
        <v>4.115733599999899E-2</v>
      </c>
      <c r="V128">
        <v>8.0977860000000013E-2</v>
      </c>
      <c r="W128">
        <v>1.0591630000001073E-2</v>
      </c>
      <c r="X128">
        <v>0.10869534999999902</v>
      </c>
    </row>
    <row r="129" spans="2:24">
      <c r="B129">
        <v>7.1722179999999996E-2</v>
      </c>
      <c r="C129">
        <v>0.14488359000000006</v>
      </c>
      <c r="D129">
        <v>0.15657987000000001</v>
      </c>
      <c r="F129">
        <v>3.3504340000000021E-2</v>
      </c>
      <c r="G129">
        <v>0.11071519000000007</v>
      </c>
      <c r="H129">
        <v>0.18425650000000002</v>
      </c>
      <c r="J129">
        <v>6.0828909999999986E-2</v>
      </c>
      <c r="K129">
        <v>0.19372241000000001</v>
      </c>
      <c r="L129">
        <v>0.12971938</v>
      </c>
      <c r="N129">
        <v>4.99368003E-2</v>
      </c>
      <c r="O129">
        <v>0.14121432000000012</v>
      </c>
      <c r="P129">
        <v>0.12343160900000003</v>
      </c>
      <c r="R129">
        <v>5.4243873800000009E-2</v>
      </c>
      <c r="S129">
        <v>0.14839084000000002</v>
      </c>
      <c r="T129">
        <v>3.0564669999999995E-2</v>
      </c>
      <c r="V129">
        <v>3.0208389999999974E-2</v>
      </c>
      <c r="W129">
        <v>1.1612700000001031E-3</v>
      </c>
      <c r="X129">
        <v>0.10717770000000001</v>
      </c>
    </row>
    <row r="130" spans="2:24">
      <c r="B130">
        <v>6.4697869999999991E-2</v>
      </c>
      <c r="C130">
        <v>0.14936852</v>
      </c>
      <c r="D130">
        <v>0.15692091000000002</v>
      </c>
      <c r="F130">
        <v>2.6388870000000009E-2</v>
      </c>
      <c r="G130">
        <v>0.11912250999999996</v>
      </c>
      <c r="H130">
        <v>0.18485291000000001</v>
      </c>
      <c r="J130">
        <v>5.2047569999999987E-2</v>
      </c>
      <c r="K130">
        <v>0.18801864000000001</v>
      </c>
      <c r="L130">
        <v>0.13025828</v>
      </c>
      <c r="N130">
        <v>3.9291388700000006E-2</v>
      </c>
      <c r="O130">
        <v>0.14637730000000004</v>
      </c>
      <c r="P130">
        <v>0.12412011400000003</v>
      </c>
      <c r="R130">
        <v>3.7416537160000006E-2</v>
      </c>
      <c r="S130">
        <v>0.14325667999999991</v>
      </c>
      <c r="T130">
        <v>3.2093375000000007E-2</v>
      </c>
      <c r="V130">
        <v>4.4037839999999995E-2</v>
      </c>
      <c r="W130">
        <v>3.4834200000001259E-3</v>
      </c>
      <c r="X130">
        <v>0.10814626000000002</v>
      </c>
    </row>
    <row r="131" spans="2:24">
      <c r="B131">
        <v>5.7673559999999985E-2</v>
      </c>
      <c r="C131">
        <v>0.15385346</v>
      </c>
      <c r="D131">
        <v>0.15726194999999898</v>
      </c>
      <c r="F131">
        <v>1.9273409999999991E-2</v>
      </c>
      <c r="G131">
        <v>0.12752983000000007</v>
      </c>
      <c r="H131">
        <v>0.185449329999999</v>
      </c>
      <c r="J131">
        <v>4.3266219999999966E-2</v>
      </c>
      <c r="K131">
        <v>0.18231487999999996</v>
      </c>
      <c r="L131">
        <v>0.13079717999999899</v>
      </c>
      <c r="N131">
        <v>2.8645977200000002E-2</v>
      </c>
      <c r="O131">
        <v>0.15154027999999997</v>
      </c>
      <c r="P131">
        <v>0.12480861999999901</v>
      </c>
      <c r="R131">
        <v>2.0589200600000006E-2</v>
      </c>
      <c r="S131">
        <v>0.13812251000000009</v>
      </c>
      <c r="T131">
        <v>3.3622079999998972E-2</v>
      </c>
      <c r="V131">
        <v>5.786730000000001E-2</v>
      </c>
      <c r="W131">
        <v>5.8055700000000376E-3</v>
      </c>
      <c r="X131">
        <v>0.10911480999999898</v>
      </c>
    </row>
    <row r="132" spans="2:24">
      <c r="B132">
        <v>5.0718109999999983E-2</v>
      </c>
      <c r="C132">
        <v>0.1582944300000001</v>
      </c>
      <c r="D132">
        <v>0.15759964000000004</v>
      </c>
      <c r="F132">
        <v>1.2227700000000008E-2</v>
      </c>
      <c r="G132">
        <v>0.13585473000000015</v>
      </c>
      <c r="H132">
        <v>0.18603989000000001</v>
      </c>
      <c r="J132">
        <v>3.4570969999999979E-2</v>
      </c>
      <c r="K132">
        <v>0.17666702999999995</v>
      </c>
      <c r="L132">
        <v>0.1313308</v>
      </c>
      <c r="N132">
        <v>1.8104932500000004E-2</v>
      </c>
      <c r="O132">
        <v>0.15665264000000001</v>
      </c>
      <c r="P132">
        <v>0.12549037600000004</v>
      </c>
      <c r="R132">
        <v>3.9268378000000062E-3</v>
      </c>
      <c r="S132">
        <v>0.13303868000000008</v>
      </c>
      <c r="T132">
        <v>3.5135798000000051E-2</v>
      </c>
      <c r="V132">
        <v>7.1561170000000007E-2</v>
      </c>
      <c r="W132">
        <v>8.1049500000001107E-3</v>
      </c>
      <c r="X132">
        <v>0.11007386000000005</v>
      </c>
    </row>
    <row r="133" spans="2:24">
      <c r="B133">
        <v>4.3693800000000005E-2</v>
      </c>
      <c r="C133">
        <v>0.16277937000000009</v>
      </c>
      <c r="D133">
        <v>0.157940679999999</v>
      </c>
      <c r="F133">
        <v>5.1122399999999901E-3</v>
      </c>
      <c r="G133">
        <v>0.14426204000000009</v>
      </c>
      <c r="H133">
        <v>0.18663630999999897</v>
      </c>
      <c r="J133">
        <v>2.5789620000000013E-2</v>
      </c>
      <c r="K133">
        <v>0.17096327</v>
      </c>
      <c r="L133">
        <v>0.13186969999999903</v>
      </c>
      <c r="N133">
        <v>7.4595209000000023E-3</v>
      </c>
      <c r="O133">
        <v>0.16181562000000016</v>
      </c>
      <c r="P133">
        <v>0.12617888199999899</v>
      </c>
      <c r="R133">
        <v>1.2900498799999993E-2</v>
      </c>
      <c r="S133">
        <v>0.12790451999999997</v>
      </c>
      <c r="T133">
        <v>3.666450299999896E-2</v>
      </c>
      <c r="V133">
        <v>8.5390629999999967E-2</v>
      </c>
      <c r="W133">
        <v>1.0427100000000133E-2</v>
      </c>
      <c r="X133">
        <v>0.11104240999999898</v>
      </c>
    </row>
    <row r="134" spans="2:24">
      <c r="B134">
        <v>7.0478380000000007E-2</v>
      </c>
      <c r="C134">
        <v>0.1447957299999999</v>
      </c>
      <c r="D134">
        <v>0.16001487</v>
      </c>
      <c r="F134">
        <v>3.3501500000000017E-2</v>
      </c>
      <c r="G134">
        <v>0.11045529999999981</v>
      </c>
      <c r="H134">
        <v>0.19053627000000001</v>
      </c>
      <c r="J134">
        <v>6.3606049999999997E-2</v>
      </c>
      <c r="K134">
        <v>0.19387980000000005</v>
      </c>
      <c r="L134">
        <v>0.13374261000000001</v>
      </c>
      <c r="N134">
        <v>5.2981700500000006E-2</v>
      </c>
      <c r="O134">
        <v>0.14107046999999995</v>
      </c>
      <c r="P134">
        <v>0.12697740100000005</v>
      </c>
      <c r="R134">
        <v>5.7949244600000005E-2</v>
      </c>
      <c r="S134">
        <v>0.14816739000000012</v>
      </c>
      <c r="T134">
        <v>2.6071836999999994E-2</v>
      </c>
      <c r="V134">
        <v>3.4621149999999989E-2</v>
      </c>
      <c r="W134">
        <v>9.9673999999994045E-4</v>
      </c>
      <c r="X134">
        <v>0.10952477000000002</v>
      </c>
    </row>
    <row r="135" spans="2:24">
      <c r="B135">
        <v>6.3454060000000007E-2</v>
      </c>
      <c r="C135">
        <v>0.14928066999999989</v>
      </c>
      <c r="D135">
        <v>0.16035591000000002</v>
      </c>
      <c r="F135">
        <v>2.6386039999999999E-2</v>
      </c>
      <c r="G135">
        <v>0.11886262000000014</v>
      </c>
      <c r="H135">
        <v>0.19113268000000003</v>
      </c>
      <c r="J135">
        <v>5.4824700000000004E-2</v>
      </c>
      <c r="K135">
        <v>0.18817603000000005</v>
      </c>
      <c r="L135">
        <v>0.13428150999999999</v>
      </c>
      <c r="N135">
        <v>4.2336288900000005E-2</v>
      </c>
      <c r="O135">
        <v>0.1462334500000001</v>
      </c>
      <c r="P135">
        <v>0.12766590600000002</v>
      </c>
      <c r="R135">
        <v>4.1121908020000007E-2</v>
      </c>
      <c r="S135">
        <v>0.14303322000000007</v>
      </c>
      <c r="T135">
        <v>2.7600541999999978E-2</v>
      </c>
      <c r="V135">
        <v>4.8450610000000005E-2</v>
      </c>
      <c r="W135">
        <v>3.3188900000000743E-3</v>
      </c>
      <c r="X135">
        <v>0.11049332000000001</v>
      </c>
    </row>
    <row r="136" spans="2:24">
      <c r="B136">
        <v>5.6429750000000001E-2</v>
      </c>
      <c r="C136">
        <v>0.15376560999999989</v>
      </c>
      <c r="D136">
        <v>0.16069693999999901</v>
      </c>
      <c r="F136">
        <v>1.9270569999999987E-2</v>
      </c>
      <c r="G136">
        <v>0.12726994000000003</v>
      </c>
      <c r="H136">
        <v>0.19172909999999899</v>
      </c>
      <c r="J136">
        <v>4.6043359999999978E-2</v>
      </c>
      <c r="K136">
        <v>0.1824722700000001</v>
      </c>
      <c r="L136">
        <v>0.13482040999999897</v>
      </c>
      <c r="N136">
        <v>3.1690877400000005E-2</v>
      </c>
      <c r="O136">
        <v>0.15139643000000003</v>
      </c>
      <c r="P136">
        <v>0.128354411999999</v>
      </c>
      <c r="R136">
        <v>2.4294571400000006E-2</v>
      </c>
      <c r="S136">
        <v>0.13789905999999996</v>
      </c>
      <c r="T136">
        <v>2.9129246999998998E-2</v>
      </c>
      <c r="V136">
        <v>6.228005999999997E-2</v>
      </c>
      <c r="W136">
        <v>5.6410399999999861E-3</v>
      </c>
      <c r="X136">
        <v>0.11146186999999899</v>
      </c>
    </row>
    <row r="137" spans="2:24">
      <c r="B137">
        <v>4.9474309999999994E-2</v>
      </c>
      <c r="C137">
        <v>0.15820657999999999</v>
      </c>
      <c r="D137">
        <v>0.16103464000000001</v>
      </c>
      <c r="F137">
        <v>1.2224869999999999E-2</v>
      </c>
      <c r="G137">
        <v>0.13559483999999988</v>
      </c>
      <c r="H137">
        <v>0.19231967000000003</v>
      </c>
      <c r="J137">
        <v>3.7348099999999995E-2</v>
      </c>
      <c r="K137">
        <v>0.17682442000000009</v>
      </c>
      <c r="L137">
        <v>0.13535403000000004</v>
      </c>
      <c r="N137">
        <v>2.1149832700000003E-2</v>
      </c>
      <c r="O137">
        <v>0.15650879000000006</v>
      </c>
      <c r="P137">
        <v>0.12903616800000003</v>
      </c>
      <c r="R137">
        <v>7.6322087000000108E-3</v>
      </c>
      <c r="S137">
        <v>0.13281522999999995</v>
      </c>
      <c r="T137">
        <v>3.0642965000000022E-2</v>
      </c>
      <c r="V137">
        <v>7.5973939999999962E-2</v>
      </c>
      <c r="W137">
        <v>7.9404300000001093E-3</v>
      </c>
      <c r="X137">
        <v>0.11242093</v>
      </c>
    </row>
    <row r="138" spans="2:24">
      <c r="B138">
        <v>4.2449989999999993E-2</v>
      </c>
      <c r="C138">
        <v>0.16269151999999998</v>
      </c>
      <c r="D138">
        <v>0.16137567999999902</v>
      </c>
      <c r="F138">
        <v>5.1093999999999862E-3</v>
      </c>
      <c r="G138">
        <v>0.14400215999999977</v>
      </c>
      <c r="H138">
        <v>0.19291607999999899</v>
      </c>
      <c r="J138">
        <v>2.8566759999999969E-2</v>
      </c>
      <c r="K138">
        <v>0.17112066000000004</v>
      </c>
      <c r="L138">
        <v>0.13589292999999897</v>
      </c>
      <c r="N138">
        <v>1.0504421100000001E-2</v>
      </c>
      <c r="O138">
        <v>0.16167176999999999</v>
      </c>
      <c r="P138">
        <v>0.12972467399999904</v>
      </c>
      <c r="R138">
        <v>9.1951278999999955E-3</v>
      </c>
      <c r="S138">
        <v>0.12768106000000012</v>
      </c>
      <c r="T138">
        <v>3.2171669999998931E-2</v>
      </c>
      <c r="V138">
        <v>8.9803389999999983E-2</v>
      </c>
      <c r="W138">
        <v>1.0262580000000021E-2</v>
      </c>
      <c r="X138">
        <v>0.11338947999999899</v>
      </c>
    </row>
    <row r="139" spans="2:24">
      <c r="B139">
        <v>6.921819999999998E-2</v>
      </c>
      <c r="C139">
        <v>0.14470671999999984</v>
      </c>
      <c r="D139">
        <v>0.16349506</v>
      </c>
      <c r="F139">
        <v>3.3498630000000029E-2</v>
      </c>
      <c r="G139">
        <v>0.11019199999999985</v>
      </c>
      <c r="H139">
        <v>0.19689867</v>
      </c>
      <c r="J139">
        <v>6.6419719999999988E-2</v>
      </c>
      <c r="K139">
        <v>0.19403926000000016</v>
      </c>
      <c r="L139">
        <v>0.13781878</v>
      </c>
      <c r="N139">
        <v>5.6066665100000003E-2</v>
      </c>
      <c r="O139">
        <v>0.14092472999999983</v>
      </c>
      <c r="P139">
        <v>0.13056984800000004</v>
      </c>
      <c r="R139">
        <v>6.1703370400000006E-2</v>
      </c>
      <c r="S139">
        <v>0.14794098999999994</v>
      </c>
      <c r="T139">
        <v>2.1519886999999994E-2</v>
      </c>
      <c r="V139">
        <v>3.9091979999999998E-2</v>
      </c>
      <c r="W139">
        <v>8.3004999999980456E-4</v>
      </c>
      <c r="X139">
        <v>0.11190272000000001</v>
      </c>
    </row>
    <row r="140" spans="2:24">
      <c r="B140">
        <v>6.2193890000000002E-2</v>
      </c>
      <c r="C140">
        <v>0.14919165999999984</v>
      </c>
      <c r="D140">
        <v>0.16383610000000001</v>
      </c>
      <c r="F140">
        <v>2.6383160000000017E-2</v>
      </c>
      <c r="G140">
        <v>0.11859931999999973</v>
      </c>
      <c r="H140">
        <v>0.19749508000000002</v>
      </c>
      <c r="J140">
        <v>5.7638379999999989E-2</v>
      </c>
      <c r="K140">
        <v>0.1883355000000001</v>
      </c>
      <c r="L140">
        <v>0.13835768000000001</v>
      </c>
      <c r="N140">
        <v>4.5421253600000003E-2</v>
      </c>
      <c r="O140">
        <v>0.14608770999999998</v>
      </c>
      <c r="P140">
        <v>0.13125835300000002</v>
      </c>
      <c r="R140">
        <v>4.4876033750000009E-2</v>
      </c>
      <c r="S140">
        <v>0.14280683000000005</v>
      </c>
      <c r="T140">
        <v>2.3048592000000007E-2</v>
      </c>
      <c r="V140">
        <v>5.2921429999999992E-2</v>
      </c>
      <c r="W140">
        <v>3.1521999999999384E-3</v>
      </c>
      <c r="X140">
        <v>0.11287127000000002</v>
      </c>
    </row>
    <row r="141" spans="2:24">
      <c r="B141">
        <v>5.5169579999999996E-2</v>
      </c>
      <c r="C141">
        <v>0.15367659999999983</v>
      </c>
      <c r="D141">
        <v>0.164177139999999</v>
      </c>
      <c r="F141">
        <v>1.9267699999999999E-2</v>
      </c>
      <c r="G141">
        <v>0.12700663000000012</v>
      </c>
      <c r="H141">
        <v>0.198091499999999</v>
      </c>
      <c r="J141">
        <v>4.8857029999999968E-2</v>
      </c>
      <c r="K141">
        <v>0.1826317300000001</v>
      </c>
      <c r="L141">
        <v>0.13889657999999896</v>
      </c>
      <c r="N141">
        <v>3.4775842100000003E-2</v>
      </c>
      <c r="O141">
        <v>0.15125068999999991</v>
      </c>
      <c r="P141">
        <v>0.131946858999999</v>
      </c>
      <c r="R141">
        <v>2.8048697100000006E-2</v>
      </c>
      <c r="S141">
        <v>0.13767266</v>
      </c>
      <c r="T141">
        <v>2.4577296999998971E-2</v>
      </c>
      <c r="V141">
        <v>6.6750890000000007E-2</v>
      </c>
      <c r="W141">
        <v>5.4743499999998502E-3</v>
      </c>
      <c r="X141">
        <v>0.11383981999999901</v>
      </c>
    </row>
    <row r="142" spans="2:24">
      <c r="B142">
        <v>4.8214129999999994E-2</v>
      </c>
      <c r="C142">
        <v>0.15811756999999971</v>
      </c>
      <c r="D142">
        <v>0.16451483</v>
      </c>
      <c r="F142">
        <v>1.2221990000000016E-2</v>
      </c>
      <c r="G142">
        <v>0.13533152999999998</v>
      </c>
      <c r="H142">
        <v>0.19868207000000002</v>
      </c>
      <c r="J142">
        <v>4.016177999999998E-2</v>
      </c>
      <c r="K142">
        <v>0.17698389000000014</v>
      </c>
      <c r="L142">
        <v>0.13943019000000004</v>
      </c>
      <c r="N142">
        <v>2.4234797300000003E-2</v>
      </c>
      <c r="O142">
        <v>0.15636304999999995</v>
      </c>
      <c r="P142">
        <v>0.13262861500000003</v>
      </c>
      <c r="R142">
        <v>1.1386334400000007E-2</v>
      </c>
      <c r="S142">
        <v>0.13258882999999999</v>
      </c>
      <c r="T142">
        <v>2.609101499999994E-2</v>
      </c>
      <c r="V142">
        <v>8.0444760000000004E-2</v>
      </c>
      <c r="W142">
        <v>7.7737299999998122E-3</v>
      </c>
      <c r="X142">
        <v>0.11479887000000003</v>
      </c>
    </row>
    <row r="143" spans="2:24">
      <c r="B143">
        <v>4.1189819999999988E-2</v>
      </c>
      <c r="C143">
        <v>0.1626025099999997</v>
      </c>
      <c r="D143">
        <v>0.16485586999999902</v>
      </c>
      <c r="F143">
        <v>5.106529999999998E-3</v>
      </c>
      <c r="G143">
        <v>0.14373884999999986</v>
      </c>
      <c r="H143">
        <v>0.19927847999999898</v>
      </c>
      <c r="J143">
        <v>3.1380430000000015E-2</v>
      </c>
      <c r="K143">
        <v>0.17128012000000015</v>
      </c>
      <c r="L143">
        <v>0.13996908999999896</v>
      </c>
      <c r="N143">
        <v>1.3589385800000003E-2</v>
      </c>
      <c r="O143">
        <v>0.16152602999999988</v>
      </c>
      <c r="P143">
        <v>0.13331712099999898</v>
      </c>
      <c r="R143">
        <v>5.4410021999999961E-3</v>
      </c>
      <c r="S143">
        <v>0.12745466999999988</v>
      </c>
      <c r="T143">
        <v>2.761971999999896E-2</v>
      </c>
      <c r="V143">
        <v>9.4274219999999964E-2</v>
      </c>
      <c r="W143">
        <v>1.0095879999999724E-2</v>
      </c>
      <c r="X143">
        <v>0.11576741999999901</v>
      </c>
    </row>
    <row r="144" spans="2:24">
      <c r="B144">
        <v>6.797439999999999E-2</v>
      </c>
      <c r="C144">
        <v>0.14461886000001001</v>
      </c>
      <c r="D144">
        <v>0.16693006000000002</v>
      </c>
      <c r="F144">
        <v>3.3495790000000025E-2</v>
      </c>
      <c r="G144">
        <v>0.10993211000000991</v>
      </c>
      <c r="H144">
        <v>0.20317844000000002</v>
      </c>
      <c r="J144">
        <v>6.9196850000000004E-2</v>
      </c>
      <c r="K144">
        <v>0.19419664999998998</v>
      </c>
      <c r="L144">
        <v>0.14184200999999999</v>
      </c>
      <c r="N144">
        <v>5.9111565300000002E-2</v>
      </c>
      <c r="O144">
        <v>0.14078089000001004</v>
      </c>
      <c r="P144">
        <v>0.13411563900000004</v>
      </c>
      <c r="R144">
        <v>6.5408741200000009E-2</v>
      </c>
      <c r="S144">
        <v>0.1477175300000102</v>
      </c>
      <c r="T144">
        <v>1.7027053999999993E-2</v>
      </c>
      <c r="V144">
        <v>4.3504739999999986E-2</v>
      </c>
      <c r="W144">
        <v>6.6552000001007805E-4</v>
      </c>
      <c r="X144">
        <v>0.11424978000000002</v>
      </c>
    </row>
    <row r="145" spans="2:24">
      <c r="B145">
        <v>6.095007999999999E-2</v>
      </c>
      <c r="C145">
        <v>0.14910380000001</v>
      </c>
      <c r="D145">
        <v>0.16727110000000001</v>
      </c>
      <c r="F145">
        <v>2.6380330000000007E-2</v>
      </c>
      <c r="G145">
        <v>0.11833943000001024</v>
      </c>
      <c r="H145">
        <v>0.20377486</v>
      </c>
      <c r="J145">
        <v>6.0415510000000006E-2</v>
      </c>
      <c r="K145">
        <v>0.18849288999998992</v>
      </c>
      <c r="L145">
        <v>0.14238091</v>
      </c>
      <c r="N145">
        <v>4.8466153800000002E-2</v>
      </c>
      <c r="O145">
        <v>0.14594387000001019</v>
      </c>
      <c r="P145">
        <v>0.13480414500000004</v>
      </c>
      <c r="R145">
        <v>4.858140460000001E-2</v>
      </c>
      <c r="S145">
        <v>0.14258337000001009</v>
      </c>
      <c r="T145">
        <v>1.8555758999999977E-2</v>
      </c>
      <c r="V145">
        <v>5.7334200000000002E-2</v>
      </c>
      <c r="W145">
        <v>2.9876700000099898E-3</v>
      </c>
      <c r="X145">
        <v>0.11521833000000001</v>
      </c>
    </row>
    <row r="146" spans="2:24">
      <c r="B146">
        <v>5.3925769999999984E-2</v>
      </c>
      <c r="C146">
        <v>0.15358874000000999</v>
      </c>
      <c r="D146">
        <v>0.16761213999999897</v>
      </c>
      <c r="F146">
        <v>1.9264859999999995E-2</v>
      </c>
      <c r="G146">
        <v>0.12674675000001012</v>
      </c>
      <c r="H146">
        <v>0.20437126999999899</v>
      </c>
      <c r="J146">
        <v>5.1634159999999985E-2</v>
      </c>
      <c r="K146">
        <v>0.18278912999999009</v>
      </c>
      <c r="L146">
        <v>0.14291980999999901</v>
      </c>
      <c r="N146">
        <v>3.7820742300000001E-2</v>
      </c>
      <c r="O146">
        <v>0.15110684000001018</v>
      </c>
      <c r="P146">
        <v>0.13549265099999899</v>
      </c>
      <c r="R146">
        <v>3.175406800000001E-2</v>
      </c>
      <c r="S146">
        <v>0.1374492100000102</v>
      </c>
      <c r="T146">
        <v>2.0084463999998997E-2</v>
      </c>
      <c r="V146">
        <v>7.1163649999999967E-2</v>
      </c>
      <c r="W146">
        <v>5.3098200000099016E-3</v>
      </c>
      <c r="X146">
        <v>0.11618688999999902</v>
      </c>
    </row>
    <row r="147" spans="2:24">
      <c r="B147">
        <v>4.6970330000000005E-2</v>
      </c>
      <c r="C147">
        <v>0.15802971000000987</v>
      </c>
      <c r="D147">
        <v>0.16794983000000002</v>
      </c>
      <c r="F147">
        <v>1.2219160000000007E-2</v>
      </c>
      <c r="G147">
        <v>0.13507164000001004</v>
      </c>
      <c r="H147">
        <v>0.20496184000000003</v>
      </c>
      <c r="J147">
        <v>4.2938909999999997E-2</v>
      </c>
      <c r="K147">
        <v>0.17714127999998996</v>
      </c>
      <c r="L147">
        <v>0.14345342000000003</v>
      </c>
      <c r="N147">
        <v>2.7279697500000005E-2</v>
      </c>
      <c r="O147">
        <v>0.15621920000000999</v>
      </c>
      <c r="P147">
        <v>0.13617440700000003</v>
      </c>
      <c r="R147">
        <v>1.5091705300000008E-2</v>
      </c>
      <c r="S147">
        <v>0.13236538000001019</v>
      </c>
      <c r="T147">
        <v>2.1598182000000021E-2</v>
      </c>
      <c r="V147">
        <v>8.4857519999999964E-2</v>
      </c>
      <c r="W147">
        <v>7.6092100000100249E-3</v>
      </c>
      <c r="X147">
        <v>0.11714594000000003</v>
      </c>
    </row>
    <row r="148" spans="2:24">
      <c r="B148">
        <v>3.9946010000000004E-2</v>
      </c>
      <c r="C148">
        <v>0.16251465000000986</v>
      </c>
      <c r="D148">
        <v>0.16829086999999898</v>
      </c>
      <c r="F148">
        <v>5.1036899999999941E-3</v>
      </c>
      <c r="G148">
        <v>0.14347896000000993</v>
      </c>
      <c r="H148">
        <v>0.205558249999999</v>
      </c>
      <c r="J148">
        <v>3.4157559999999976E-2</v>
      </c>
      <c r="K148">
        <v>0.17143751999998991</v>
      </c>
      <c r="L148">
        <v>0.14399231999999901</v>
      </c>
      <c r="N148">
        <v>1.6634286000000002E-2</v>
      </c>
      <c r="O148">
        <v>0.16138218000001014</v>
      </c>
      <c r="P148">
        <v>0.13686291199999895</v>
      </c>
      <c r="R148">
        <v>1.7356312999999915E-3</v>
      </c>
      <c r="S148">
        <v>0.12723121000001014</v>
      </c>
      <c r="T148">
        <v>2.312688699999893E-2</v>
      </c>
      <c r="V148">
        <v>9.868697999999998E-2</v>
      </c>
      <c r="W148">
        <v>9.9313600000099367E-3</v>
      </c>
      <c r="X148">
        <v>0.11811448999999902</v>
      </c>
    </row>
    <row r="149" spans="2:24">
      <c r="B149">
        <v>6.6731070000000003E-2</v>
      </c>
      <c r="C149">
        <v>0.15513270000000001</v>
      </c>
      <c r="D149">
        <v>0.12368016999999898</v>
      </c>
      <c r="F149">
        <v>1.4479989999999998E-2</v>
      </c>
      <c r="G149">
        <v>0.13189961</v>
      </c>
      <c r="H149">
        <v>0.12217265999999902</v>
      </c>
      <c r="J149">
        <v>2.0987209999999978E-2</v>
      </c>
      <c r="K149">
        <v>0.18946274000000002</v>
      </c>
      <c r="L149">
        <v>8.692514999999898E-2</v>
      </c>
      <c r="N149">
        <v>2.1469553999999974E-3</v>
      </c>
      <c r="O149">
        <v>0.15269051399999997</v>
      </c>
      <c r="P149">
        <v>8.8701650999999021E-2</v>
      </c>
      <c r="R149">
        <v>1.3692950199999991E-2</v>
      </c>
      <c r="S149">
        <v>0.139558395</v>
      </c>
      <c r="T149">
        <v>7.7212428999999E-2</v>
      </c>
      <c r="V149">
        <v>1.2247649999999971E-2</v>
      </c>
      <c r="W149">
        <v>8.5912600000000172E-3</v>
      </c>
      <c r="X149">
        <v>8.5280409999999002E-2</v>
      </c>
    </row>
    <row r="150" spans="2:24">
      <c r="B150">
        <v>5.7494839999999992E-2</v>
      </c>
      <c r="C150">
        <v>0.15975496000000003</v>
      </c>
      <c r="D150">
        <v>0.12558830999999904</v>
      </c>
      <c r="F150">
        <v>5.268549999999983E-3</v>
      </c>
      <c r="G150">
        <v>0.14075280999999998</v>
      </c>
      <c r="H150">
        <v>0.12565464999999901</v>
      </c>
      <c r="J150">
        <v>1.5430429999999995E-2</v>
      </c>
      <c r="K150">
        <v>0.18791234000000001</v>
      </c>
      <c r="L150">
        <v>8.754916999999901E-2</v>
      </c>
      <c r="N150">
        <v>1.1603520399999998E-2</v>
      </c>
      <c r="O150">
        <v>0.15782308399999997</v>
      </c>
      <c r="P150">
        <v>9.08094979999991E-2</v>
      </c>
      <c r="R150">
        <v>2.8149570299999996E-2</v>
      </c>
      <c r="S150">
        <v>0.134212676</v>
      </c>
      <c r="T150">
        <v>7.6762133999999038E-2</v>
      </c>
      <c r="V150">
        <v>2.774707999999998E-2</v>
      </c>
      <c r="W150">
        <v>1.1288500000000007E-2</v>
      </c>
      <c r="X150">
        <v>8.7293819999999023E-2</v>
      </c>
    </row>
    <row r="151" spans="2:24">
      <c r="B151">
        <v>7.4594709999999981E-2</v>
      </c>
      <c r="C151">
        <v>0.15077926000000103</v>
      </c>
      <c r="D151">
        <v>0.12559834000000003</v>
      </c>
      <c r="F151">
        <v>2.2492180000000028E-2</v>
      </c>
      <c r="G151">
        <v>0.123419430000001</v>
      </c>
      <c r="H151">
        <v>0.12598163000000001</v>
      </c>
      <c r="J151">
        <v>2.8048259999999992E-2</v>
      </c>
      <c r="K151">
        <v>0.19092447999999901</v>
      </c>
      <c r="L151">
        <v>8.7444710000000009E-2</v>
      </c>
      <c r="N151">
        <v>9.7485846000000057E-3</v>
      </c>
      <c r="O151">
        <v>0.14780486100000101</v>
      </c>
      <c r="P151">
        <v>9.0470431000000046E-2</v>
      </c>
      <c r="R151">
        <v>3.8805322000000086E-3</v>
      </c>
      <c r="S151">
        <v>0.14424027900000103</v>
      </c>
      <c r="T151">
        <v>7.2854867999999989E-2</v>
      </c>
      <c r="V151">
        <v>1.7622599999999877E-3</v>
      </c>
      <c r="W151">
        <v>5.9666300000009997E-3</v>
      </c>
      <c r="X151">
        <v>8.6090160000000027E-2</v>
      </c>
    </row>
    <row r="152" spans="2:24">
      <c r="B152">
        <v>5.2223779999999997E-2</v>
      </c>
      <c r="C152">
        <v>0.16198055</v>
      </c>
      <c r="D152">
        <v>0.13017101000000003</v>
      </c>
      <c r="F152">
        <v>1.7893000000002157E-4</v>
      </c>
      <c r="G152">
        <v>0.14487567000000001</v>
      </c>
      <c r="H152">
        <v>0.13432157</v>
      </c>
      <c r="J152">
        <v>1.4557050000000016E-2</v>
      </c>
      <c r="K152">
        <v>0.18716731</v>
      </c>
      <c r="L152">
        <v>8.8941600000000065E-2</v>
      </c>
      <c r="N152">
        <v>1.3209209699999995E-2</v>
      </c>
      <c r="O152">
        <v>0.16024351899999995</v>
      </c>
      <c r="P152">
        <v>9.5526514000000007E-2</v>
      </c>
      <c r="R152">
        <v>3.120748109999999E-2</v>
      </c>
      <c r="S152">
        <v>0.13129068599999999</v>
      </c>
      <c r="T152">
        <v>7.1829811999999937E-2</v>
      </c>
      <c r="V152">
        <v>3.9265699999999987E-2</v>
      </c>
      <c r="W152">
        <v>1.250411999999998E-2</v>
      </c>
      <c r="X152">
        <v>9.0931900000000065E-2</v>
      </c>
    </row>
    <row r="153" spans="2:24">
      <c r="B153">
        <v>6.4277589999999996E-2</v>
      </c>
      <c r="C153">
        <v>0.15565248000000001</v>
      </c>
      <c r="D153">
        <v>0.13018697999999901</v>
      </c>
      <c r="F153">
        <v>1.2320400000000009E-2</v>
      </c>
      <c r="G153">
        <v>0.13265488</v>
      </c>
      <c r="H153">
        <v>0.13456908999999903</v>
      </c>
      <c r="J153">
        <v>2.345729000000002E-2</v>
      </c>
      <c r="K153">
        <v>0.18929093999999999</v>
      </c>
      <c r="L153">
        <v>8.8870599999998995E-2</v>
      </c>
      <c r="N153">
        <v>1.8516835000000065E-3</v>
      </c>
      <c r="O153">
        <v>0.15318031399999996</v>
      </c>
      <c r="P153">
        <v>9.529645699999903E-2</v>
      </c>
      <c r="R153">
        <v>8.6160294999999901E-3</v>
      </c>
      <c r="S153">
        <v>0.13835953500000001</v>
      </c>
      <c r="T153">
        <v>6.9063643999999008E-2</v>
      </c>
      <c r="V153">
        <v>2.0955649999999992E-2</v>
      </c>
      <c r="W153">
        <v>8.7518800000000452E-3</v>
      </c>
      <c r="X153">
        <v>9.0089779999999037E-2</v>
      </c>
    </row>
    <row r="154" spans="2:24">
      <c r="B154">
        <v>7.6409539999999998E-2</v>
      </c>
      <c r="C154">
        <v>0.14927856000000103</v>
      </c>
      <c r="D154">
        <v>0.13024384999999902</v>
      </c>
      <c r="F154">
        <v>2.4542549999999996E-2</v>
      </c>
      <c r="G154">
        <v>0.12034402000000097</v>
      </c>
      <c r="H154">
        <v>0.13489620999999902</v>
      </c>
      <c r="J154">
        <v>3.244206999999999E-2</v>
      </c>
      <c r="K154">
        <v>0.19142997999999903</v>
      </c>
      <c r="L154">
        <v>8.8811249999999009E-2</v>
      </c>
      <c r="N154">
        <v>1.7054490900000004E-2</v>
      </c>
      <c r="O154">
        <v>0.146065376000001</v>
      </c>
      <c r="P154">
        <v>9.5105942999999027E-2</v>
      </c>
      <c r="R154">
        <v>1.4182522400000008E-2</v>
      </c>
      <c r="S154">
        <v>0.14547571700000103</v>
      </c>
      <c r="T154">
        <v>6.6224946999999007E-2</v>
      </c>
      <c r="V154">
        <v>2.5580999999999798E-3</v>
      </c>
      <c r="W154">
        <v>4.9715300000010287E-3</v>
      </c>
      <c r="X154">
        <v>8.927125999999902E-2</v>
      </c>
    </row>
    <row r="155" spans="2:24">
      <c r="B155">
        <v>5.3952250000000007E-2</v>
      </c>
      <c r="C155">
        <v>0.16052461000000101</v>
      </c>
      <c r="D155">
        <v>0.13482126999999899</v>
      </c>
      <c r="F155">
        <v>2.1425400000000261E-3</v>
      </c>
      <c r="G155">
        <v>0.14188652000000096</v>
      </c>
      <c r="H155">
        <v>0.14324365999999902</v>
      </c>
      <c r="J155">
        <v>1.8890289999999976E-2</v>
      </c>
      <c r="K155">
        <v>0.18765777999999897</v>
      </c>
      <c r="L155">
        <v>9.031008999999901E-2</v>
      </c>
      <c r="N155">
        <v>6.0059397999999986E-3</v>
      </c>
      <c r="O155">
        <v>0.15855393300000103</v>
      </c>
      <c r="P155">
        <v>0.10016855999999896</v>
      </c>
      <c r="R155">
        <v>2.1060133299999992E-2</v>
      </c>
      <c r="S155">
        <v>0.13247565700000108</v>
      </c>
      <c r="T155">
        <v>6.5213209999999022E-2</v>
      </c>
      <c r="V155">
        <v>4.0196439999999972E-2</v>
      </c>
      <c r="W155">
        <v>1.1535460000000997E-2</v>
      </c>
      <c r="X155">
        <v>9.4122499999998999E-2</v>
      </c>
    </row>
    <row r="156" spans="2:24">
      <c r="B156">
        <v>7.1138480000000004E-2</v>
      </c>
      <c r="C156">
        <v>0.15150415</v>
      </c>
      <c r="D156">
        <v>0.13482655000000002</v>
      </c>
      <c r="F156">
        <v>1.9452930000000035E-2</v>
      </c>
      <c r="G156">
        <v>0.12446686999999995</v>
      </c>
      <c r="H156">
        <v>0.14356314000000001</v>
      </c>
      <c r="J156">
        <v>3.156869000000001E-2</v>
      </c>
      <c r="K156">
        <v>0.19068494999999999</v>
      </c>
      <c r="L156">
        <v>9.0203680000000008E-2</v>
      </c>
      <c r="N156">
        <v>1.5448801500000001E-2</v>
      </c>
      <c r="O156">
        <v>0.14848581200000005</v>
      </c>
      <c r="P156">
        <v>9.9822959000000044E-2</v>
      </c>
      <c r="R156">
        <v>1.1124611700000009E-2</v>
      </c>
      <c r="S156">
        <v>0.14255372700000002</v>
      </c>
      <c r="T156">
        <v>6.1292624999999989E-2</v>
      </c>
      <c r="V156">
        <v>1.4076719999999987E-2</v>
      </c>
      <c r="W156">
        <v>6.1871600000000249E-3</v>
      </c>
      <c r="X156">
        <v>9.2909340000000007E-2</v>
      </c>
    </row>
    <row r="157" spans="2:24">
      <c r="B157">
        <v>6.1815889999999984E-2</v>
      </c>
      <c r="C157">
        <v>0.15617117000000103</v>
      </c>
      <c r="D157">
        <v>0.13673944000000005</v>
      </c>
      <c r="F157">
        <v>1.0154730000000001E-2</v>
      </c>
      <c r="G157">
        <v>0.13340634000000107</v>
      </c>
      <c r="H157">
        <v>0.14705263000000005</v>
      </c>
      <c r="J157">
        <v>2.5951339999999989E-2</v>
      </c>
      <c r="K157">
        <v>0.18911951999999901</v>
      </c>
      <c r="L157">
        <v>9.0829650000000012E-2</v>
      </c>
      <c r="N157">
        <v>5.8896002000000044E-3</v>
      </c>
      <c r="O157">
        <v>0.1536682800000011</v>
      </c>
      <c r="P157">
        <v>0.10193734000000002</v>
      </c>
      <c r="R157">
        <v>3.4866508999999921E-3</v>
      </c>
      <c r="S157">
        <v>0.13715754100000099</v>
      </c>
      <c r="T157">
        <v>6.0855650000000011E-2</v>
      </c>
      <c r="V157">
        <v>2.9711059999999984E-2</v>
      </c>
      <c r="W157">
        <v>8.9108300000010354E-3</v>
      </c>
      <c r="X157">
        <v>9.4932250000000024E-2</v>
      </c>
    </row>
    <row r="158" spans="2:24">
      <c r="B158">
        <v>8.0698229999999982E-2</v>
      </c>
      <c r="C158">
        <v>0.14546621000000004</v>
      </c>
      <c r="D158">
        <v>0.14347559000000001</v>
      </c>
      <c r="F158">
        <v>2.9495770000000032E-2</v>
      </c>
      <c r="G158">
        <v>0.11247673000000002</v>
      </c>
      <c r="H158">
        <v>0.16027161000000001</v>
      </c>
      <c r="J158">
        <v>4.4307539999999979E-2</v>
      </c>
      <c r="K158">
        <v>0.19271470000000002</v>
      </c>
      <c r="L158">
        <v>9.2709089999999994E-2</v>
      </c>
      <c r="N158">
        <v>3.6764940200000006E-2</v>
      </c>
      <c r="O158">
        <v>0.14162658800000005</v>
      </c>
      <c r="P158">
        <v>0.10832717700000002</v>
      </c>
      <c r="R158">
        <v>4.1877072840000008E-2</v>
      </c>
      <c r="S158">
        <v>0.1484782979999999</v>
      </c>
      <c r="T158">
        <v>4.7541536000000002E-2</v>
      </c>
      <c r="V158">
        <v>6.163219999999997E-3</v>
      </c>
      <c r="W158">
        <v>2.4111800000000683E-3</v>
      </c>
      <c r="X158">
        <v>9.8394270000000006E-2</v>
      </c>
    </row>
    <row r="159" spans="2:24">
      <c r="B159">
        <v>7.1889339999999996E-2</v>
      </c>
      <c r="C159">
        <v>0.15003230000000001</v>
      </c>
      <c r="D159">
        <v>0.14395931000000001</v>
      </c>
      <c r="F159">
        <v>2.0646529999999996E-2</v>
      </c>
      <c r="G159">
        <v>0.12127584000000002</v>
      </c>
      <c r="H159">
        <v>0.16103788000000002</v>
      </c>
      <c r="J159">
        <v>3.8129079999999982E-2</v>
      </c>
      <c r="K159">
        <v>0.19118257000000005</v>
      </c>
      <c r="L159">
        <v>9.290791000000001E-2</v>
      </c>
      <c r="N159">
        <v>2.6296033000000003E-2</v>
      </c>
      <c r="O159">
        <v>0.14671623300000003</v>
      </c>
      <c r="P159">
        <v>0.10899358200000003</v>
      </c>
      <c r="R159">
        <v>2.6103544200000009E-2</v>
      </c>
      <c r="S159">
        <v>0.14333065899999997</v>
      </c>
      <c r="T159">
        <v>4.8900104999999999E-2</v>
      </c>
      <c r="V159">
        <v>1.9923209999999997E-2</v>
      </c>
      <c r="W159">
        <v>5.1074100000000344E-3</v>
      </c>
      <c r="X159">
        <v>9.9362630000000007E-2</v>
      </c>
    </row>
    <row r="160" spans="2:24">
      <c r="B160">
        <v>6.3080439999999988E-2</v>
      </c>
      <c r="C160">
        <v>0.15459838000000004</v>
      </c>
      <c r="D160">
        <v>0.14444303999999897</v>
      </c>
      <c r="F160">
        <v>1.1797290000000016E-2</v>
      </c>
      <c r="G160">
        <v>0.13007495000000002</v>
      </c>
      <c r="H160">
        <v>0.161804159999999</v>
      </c>
      <c r="J160">
        <v>3.195062999999998E-2</v>
      </c>
      <c r="K160">
        <v>0.18965044000000009</v>
      </c>
      <c r="L160">
        <v>9.3106739999998994E-2</v>
      </c>
      <c r="N160">
        <v>1.5827125800000005E-2</v>
      </c>
      <c r="O160">
        <v>0.15180587800000001</v>
      </c>
      <c r="P160">
        <v>0.10965998599999902</v>
      </c>
      <c r="R160">
        <v>1.0330015500000008E-2</v>
      </c>
      <c r="S160">
        <v>0.13818301899999996</v>
      </c>
      <c r="T160">
        <v>5.0258674999998948E-2</v>
      </c>
      <c r="V160">
        <v>3.3683199999999996E-2</v>
      </c>
      <c r="W160">
        <v>7.8036500000000508E-3</v>
      </c>
      <c r="X160">
        <v>0.10033098999999898</v>
      </c>
    </row>
    <row r="161" spans="2:24">
      <c r="B161">
        <v>5.4357909999999982E-2</v>
      </c>
      <c r="C161">
        <v>0.15911969000000004</v>
      </c>
      <c r="D161">
        <v>0.14492202000000004</v>
      </c>
      <c r="F161">
        <v>3.0348000000000042E-3</v>
      </c>
      <c r="G161">
        <v>0.13878778999999997</v>
      </c>
      <c r="H161">
        <v>0.16256293000000002</v>
      </c>
      <c r="J161">
        <v>2.5832739999999965E-2</v>
      </c>
      <c r="K161">
        <v>0.18813334000000004</v>
      </c>
      <c r="L161">
        <v>9.3303610000000037E-2</v>
      </c>
      <c r="N161">
        <v>5.4608549000000062E-3</v>
      </c>
      <c r="O161">
        <v>0.15684562499999999</v>
      </c>
      <c r="P161">
        <v>0.11031985800000002</v>
      </c>
      <c r="R161">
        <v>5.2888707999999909E-3</v>
      </c>
      <c r="S161">
        <v>0.13308584699999992</v>
      </c>
      <c r="T161">
        <v>5.1603923999999968E-2</v>
      </c>
      <c r="V161">
        <v>4.7308289999999975E-2</v>
      </c>
      <c r="W161">
        <v>1.0473449999999995E-2</v>
      </c>
      <c r="X161">
        <v>0.10128985000000007</v>
      </c>
    </row>
    <row r="162" spans="2:24">
      <c r="B162">
        <v>4.5549010000000001E-2</v>
      </c>
      <c r="C162">
        <v>0.16368578</v>
      </c>
      <c r="D162">
        <v>0.14540573999999895</v>
      </c>
      <c r="F162">
        <v>5.8144399999999763E-3</v>
      </c>
      <c r="G162">
        <v>0.14758689000000003</v>
      </c>
      <c r="H162">
        <v>0.16332919999999901</v>
      </c>
      <c r="J162">
        <v>1.9654290000000019E-2</v>
      </c>
      <c r="K162">
        <v>0.18660121000000007</v>
      </c>
      <c r="L162">
        <v>9.3502439999999021E-2</v>
      </c>
      <c r="N162">
        <v>5.008052299999996E-3</v>
      </c>
      <c r="O162">
        <v>0.16193526999999996</v>
      </c>
      <c r="P162">
        <v>0.11098626299999897</v>
      </c>
      <c r="R162">
        <v>2.1062399499999995E-2</v>
      </c>
      <c r="S162">
        <v>0.12793820799999989</v>
      </c>
      <c r="T162">
        <v>5.2962493999998916E-2</v>
      </c>
      <c r="V162">
        <v>6.1068279999999975E-2</v>
      </c>
      <c r="W162">
        <v>1.3169679999999961E-2</v>
      </c>
      <c r="X162">
        <v>0.10225820999999896</v>
      </c>
    </row>
    <row r="163" spans="2:24">
      <c r="B163">
        <v>8.0065819999999982E-2</v>
      </c>
      <c r="C163">
        <v>0.14538337000000001</v>
      </c>
      <c r="D163">
        <v>0.14699011000000001</v>
      </c>
      <c r="F163">
        <v>2.9027090000000033E-2</v>
      </c>
      <c r="G163">
        <v>0.11218254000000005</v>
      </c>
      <c r="H163">
        <v>0.16697975000000001</v>
      </c>
      <c r="J163">
        <v>4.6152639999999967E-2</v>
      </c>
      <c r="K163">
        <v>0.19274393000000001</v>
      </c>
      <c r="L163">
        <v>9.3755530000000004E-2</v>
      </c>
      <c r="N163">
        <v>3.9789338600000002E-2</v>
      </c>
      <c r="O163">
        <v>0.14148532400000002</v>
      </c>
      <c r="P163">
        <v>0.11187507800000002</v>
      </c>
      <c r="R163">
        <v>4.591632754000001E-2</v>
      </c>
      <c r="S163">
        <v>0.14823700200000001</v>
      </c>
      <c r="T163">
        <v>4.298238599999999E-2</v>
      </c>
      <c r="V163">
        <v>9.8136099999999726E-3</v>
      </c>
      <c r="W163">
        <v>2.2823600000000388E-3</v>
      </c>
      <c r="X163">
        <v>0.1009429</v>
      </c>
    </row>
    <row r="164" spans="2:24">
      <c r="B164">
        <v>7.1256920000000001E-2</v>
      </c>
      <c r="C164">
        <v>0.14994945000000004</v>
      </c>
      <c r="D164">
        <v>0.14747383</v>
      </c>
      <c r="F164">
        <v>2.0177849999999997E-2</v>
      </c>
      <c r="G164">
        <v>0.12098165000000005</v>
      </c>
      <c r="H164">
        <v>0.16774603000000002</v>
      </c>
      <c r="J164">
        <v>3.997417999999997E-2</v>
      </c>
      <c r="K164">
        <v>0.19121180000000004</v>
      </c>
      <c r="L164">
        <v>9.3954360000000015E-2</v>
      </c>
      <c r="N164">
        <v>2.9320431400000003E-2</v>
      </c>
      <c r="O164">
        <v>0.146574969</v>
      </c>
      <c r="P164">
        <v>0.11254148200000003</v>
      </c>
      <c r="R164">
        <v>3.0142798850000006E-2</v>
      </c>
      <c r="S164">
        <v>0.143089362</v>
      </c>
      <c r="T164">
        <v>4.4340954999999987E-2</v>
      </c>
      <c r="V164">
        <v>2.3573599999999972E-2</v>
      </c>
      <c r="W164">
        <v>4.9786000000000552E-3</v>
      </c>
      <c r="X164">
        <v>0.10191126</v>
      </c>
    </row>
    <row r="165" spans="2:24">
      <c r="B165">
        <v>6.2448029999999988E-2</v>
      </c>
      <c r="C165">
        <v>0.15451553000000007</v>
      </c>
      <c r="D165">
        <v>0.14795755999999899</v>
      </c>
      <c r="F165">
        <v>1.1328610000000017E-2</v>
      </c>
      <c r="G165">
        <v>0.12978076000000005</v>
      </c>
      <c r="H165">
        <v>0.16851229999999898</v>
      </c>
      <c r="J165">
        <v>3.3795719999999974E-2</v>
      </c>
      <c r="K165">
        <v>0.18967966999999997</v>
      </c>
      <c r="L165">
        <v>9.4153179999998976E-2</v>
      </c>
      <c r="N165">
        <v>1.8851524200000004E-2</v>
      </c>
      <c r="O165">
        <v>0.15166461500000006</v>
      </c>
      <c r="P165">
        <v>0.11320788699999904</v>
      </c>
      <c r="R165">
        <v>1.4369270200000006E-2</v>
      </c>
      <c r="S165">
        <v>0.13794172299999996</v>
      </c>
      <c r="T165">
        <v>4.5699523999998964E-2</v>
      </c>
      <c r="V165">
        <v>3.7333589999999972E-2</v>
      </c>
      <c r="W165">
        <v>7.6748300000000214E-3</v>
      </c>
      <c r="X165">
        <v>0.10287960999999898</v>
      </c>
    </row>
    <row r="166" spans="2:24">
      <c r="B166">
        <v>5.3725489999999987E-2</v>
      </c>
      <c r="C166">
        <v>0.15903685000000001</v>
      </c>
      <c r="D166">
        <v>0.14843654000000001</v>
      </c>
      <c r="F166">
        <v>2.5661299999999998E-3</v>
      </c>
      <c r="G166">
        <v>0.13849359999999999</v>
      </c>
      <c r="H166">
        <v>0.16927107000000005</v>
      </c>
      <c r="J166">
        <v>2.7677840000000009E-2</v>
      </c>
      <c r="K166">
        <v>0.18816255999999998</v>
      </c>
      <c r="L166">
        <v>9.4350060000000069E-2</v>
      </c>
      <c r="N166">
        <v>8.4852533000000022E-3</v>
      </c>
      <c r="O166">
        <v>0.15670436100000007</v>
      </c>
      <c r="P166">
        <v>0.11386775900000004</v>
      </c>
      <c r="R166">
        <v>1.2496160999999895E-3</v>
      </c>
      <c r="S166">
        <v>0.13284455100000003</v>
      </c>
      <c r="T166">
        <v>4.7044774000000011E-2</v>
      </c>
      <c r="V166">
        <v>5.0958679999999978E-2</v>
      </c>
      <c r="W166">
        <v>1.0344630000000077E-2</v>
      </c>
      <c r="X166">
        <v>0.10383848000000001</v>
      </c>
    </row>
    <row r="167" spans="2:24">
      <c r="B167">
        <v>4.4916600000000001E-2</v>
      </c>
      <c r="C167">
        <v>0.16360293000000004</v>
      </c>
      <c r="D167">
        <v>0.14892025999999903</v>
      </c>
      <c r="F167">
        <v>6.2831199999999754E-3</v>
      </c>
      <c r="G167">
        <v>0.14729270000000005</v>
      </c>
      <c r="H167">
        <v>0.17003733999999898</v>
      </c>
      <c r="J167">
        <v>2.1499380000000012E-2</v>
      </c>
      <c r="K167">
        <v>0.18663043000000001</v>
      </c>
      <c r="L167">
        <v>9.4548879999999003E-2</v>
      </c>
      <c r="N167">
        <v>1.9836539E-3</v>
      </c>
      <c r="O167">
        <v>0.16179400700000002</v>
      </c>
      <c r="P167">
        <v>0.11453416399999899</v>
      </c>
      <c r="R167">
        <v>1.7023144799999994E-2</v>
      </c>
      <c r="S167">
        <v>0.12769691100000002</v>
      </c>
      <c r="T167">
        <v>4.8403342999998988E-2</v>
      </c>
      <c r="V167">
        <v>6.4718669999999978E-2</v>
      </c>
      <c r="W167">
        <v>1.3040870000000093E-2</v>
      </c>
      <c r="X167">
        <v>0.10480682999999896</v>
      </c>
    </row>
    <row r="168" spans="2:24">
      <c r="B168">
        <v>7.9441619999999991E-2</v>
      </c>
      <c r="C168">
        <v>0.14530158999999998</v>
      </c>
      <c r="D168">
        <v>0.15045898000000002</v>
      </c>
      <c r="F168">
        <v>2.8564499999999993E-2</v>
      </c>
      <c r="G168">
        <v>0.11189216999999996</v>
      </c>
      <c r="H168">
        <v>0.17360077000000002</v>
      </c>
      <c r="J168">
        <v>4.7973769999999971E-2</v>
      </c>
      <c r="K168">
        <v>0.19277277000000004</v>
      </c>
      <c r="L168">
        <v>9.478839E-2</v>
      </c>
      <c r="N168">
        <v>4.2774459100000002E-2</v>
      </c>
      <c r="O168">
        <v>0.14134589600000003</v>
      </c>
      <c r="P168">
        <v>0.11537690200000003</v>
      </c>
      <c r="R168">
        <v>4.9903124400000005E-2</v>
      </c>
      <c r="S168">
        <v>0.14799883899999988</v>
      </c>
      <c r="T168">
        <v>3.8482444999999983E-2</v>
      </c>
      <c r="V168">
        <v>1.3416589999999978E-2</v>
      </c>
      <c r="W168">
        <v>2.1552200000000132E-3</v>
      </c>
      <c r="X168">
        <v>0.10345843000000002</v>
      </c>
    </row>
    <row r="169" spans="2:24">
      <c r="B169">
        <v>7.0632719999999982E-2</v>
      </c>
      <c r="C169">
        <v>0.14986767000000001</v>
      </c>
      <c r="D169">
        <v>0.15094271000000001</v>
      </c>
      <c r="F169">
        <v>1.9715260000000012E-2</v>
      </c>
      <c r="G169">
        <v>0.12069127999999996</v>
      </c>
      <c r="H169">
        <v>0.17436705000000002</v>
      </c>
      <c r="J169">
        <v>4.1795319999999969E-2</v>
      </c>
      <c r="K169">
        <v>0.19124064000000007</v>
      </c>
      <c r="L169">
        <v>9.4987210000000016E-2</v>
      </c>
      <c r="N169">
        <v>3.2305551800000006E-2</v>
      </c>
      <c r="O169">
        <v>0.146435541</v>
      </c>
      <c r="P169">
        <v>0.11604330700000004</v>
      </c>
      <c r="R169">
        <v>3.4129595700000008E-2</v>
      </c>
      <c r="S169">
        <v>0.14285119999999996</v>
      </c>
      <c r="T169">
        <v>3.984101399999998E-2</v>
      </c>
      <c r="V169">
        <v>2.7176579999999978E-2</v>
      </c>
      <c r="W169">
        <v>4.8514600000000296E-3</v>
      </c>
      <c r="X169">
        <v>0.10442679000000002</v>
      </c>
    </row>
    <row r="170" spans="2:24">
      <c r="B170">
        <v>6.1823829999999996E-2</v>
      </c>
      <c r="C170">
        <v>0.15443375999999998</v>
      </c>
      <c r="D170">
        <v>0.151426429999999</v>
      </c>
      <c r="F170">
        <v>1.0866020000000032E-2</v>
      </c>
      <c r="G170">
        <v>0.12949038999999996</v>
      </c>
      <c r="H170">
        <v>0.17513331999999898</v>
      </c>
      <c r="J170">
        <v>3.5616859999999972E-2</v>
      </c>
      <c r="K170">
        <v>0.18970851000000011</v>
      </c>
      <c r="L170">
        <v>9.5186029999999006E-2</v>
      </c>
      <c r="N170">
        <v>2.1836644600000003E-2</v>
      </c>
      <c r="O170">
        <v>0.15152518599999998</v>
      </c>
      <c r="P170">
        <v>0.11670971199999899</v>
      </c>
      <c r="R170">
        <v>1.8356067000000007E-2</v>
      </c>
      <c r="S170">
        <v>0.13770355999999995</v>
      </c>
      <c r="T170">
        <v>4.1199582999998957E-2</v>
      </c>
      <c r="V170">
        <v>4.0936569999999978E-2</v>
      </c>
      <c r="W170">
        <v>7.5476899999999958E-3</v>
      </c>
      <c r="X170">
        <v>0.10539513999999897</v>
      </c>
    </row>
    <row r="171" spans="2:24">
      <c r="B171">
        <v>5.3101289999999995E-2</v>
      </c>
      <c r="C171">
        <v>0.15895506999999998</v>
      </c>
      <c r="D171">
        <v>0.15190541000000002</v>
      </c>
      <c r="F171">
        <v>2.1035400000000148E-3</v>
      </c>
      <c r="G171">
        <v>0.1382032299999999</v>
      </c>
      <c r="H171">
        <v>0.17589209000000003</v>
      </c>
      <c r="J171">
        <v>2.9498980000000008E-2</v>
      </c>
      <c r="K171">
        <v>0.18819140000000012</v>
      </c>
      <c r="L171">
        <v>9.5382910000000043E-2</v>
      </c>
      <c r="N171">
        <v>1.1470373700000001E-2</v>
      </c>
      <c r="O171">
        <v>0.15656493299999996</v>
      </c>
      <c r="P171">
        <v>0.11736958300000003</v>
      </c>
      <c r="R171">
        <v>2.7371808000000095E-3</v>
      </c>
      <c r="S171">
        <v>0.13260638799999991</v>
      </c>
      <c r="T171">
        <v>4.254483300000006E-2</v>
      </c>
      <c r="V171">
        <v>5.4561660000000012E-2</v>
      </c>
      <c r="W171">
        <v>1.021748999999994E-2</v>
      </c>
      <c r="X171">
        <v>0.10635401000000003</v>
      </c>
    </row>
    <row r="172" spans="2:24">
      <c r="B172">
        <v>4.4292399999999982E-2</v>
      </c>
      <c r="C172">
        <v>0.16352115999999994</v>
      </c>
      <c r="D172">
        <v>0.15238913999999903</v>
      </c>
      <c r="F172">
        <v>6.7457100000000159E-3</v>
      </c>
      <c r="G172">
        <v>0.14700232999999996</v>
      </c>
      <c r="H172">
        <v>0.17665836999999901</v>
      </c>
      <c r="J172">
        <v>2.3320520000000011E-2</v>
      </c>
      <c r="K172">
        <v>0.18665927000000004</v>
      </c>
      <c r="L172">
        <v>9.5581739999998916E-2</v>
      </c>
      <c r="N172">
        <v>1.0014665000000061E-3</v>
      </c>
      <c r="O172">
        <v>0.16165457799999994</v>
      </c>
      <c r="P172">
        <v>0.11803598799999898</v>
      </c>
      <c r="R172">
        <v>1.3036347899999995E-2</v>
      </c>
      <c r="S172">
        <v>0.1274587479999999</v>
      </c>
      <c r="T172">
        <v>4.3903401999998926E-2</v>
      </c>
      <c r="V172">
        <v>6.8321650000000012E-2</v>
      </c>
      <c r="W172">
        <v>1.2913729999999957E-2</v>
      </c>
      <c r="X172">
        <v>0.10732235999999901</v>
      </c>
    </row>
    <row r="173" spans="2:24">
      <c r="B173">
        <v>7.8817419999999999E-2</v>
      </c>
      <c r="C173">
        <v>0.145219820000001</v>
      </c>
      <c r="D173">
        <v>0.15392786</v>
      </c>
      <c r="F173">
        <v>2.8101910000000008E-2</v>
      </c>
      <c r="G173">
        <v>0.11160180000000097</v>
      </c>
      <c r="H173">
        <v>0.18022179000000002</v>
      </c>
      <c r="J173">
        <v>4.979490999999997E-2</v>
      </c>
      <c r="K173">
        <v>0.19280160999999907</v>
      </c>
      <c r="L173">
        <v>9.5821240000000002E-2</v>
      </c>
      <c r="N173">
        <v>4.5759579500000001E-2</v>
      </c>
      <c r="O173">
        <v>0.14120647000000097</v>
      </c>
      <c r="P173">
        <v>0.11887872600000005</v>
      </c>
      <c r="R173">
        <v>5.388992120000001E-2</v>
      </c>
      <c r="S173">
        <v>0.14776067600000098</v>
      </c>
      <c r="T173">
        <v>3.3982504000000004E-2</v>
      </c>
      <c r="V173">
        <v>1.7019559999999989E-2</v>
      </c>
      <c r="W173">
        <v>2.0280800000009869E-3</v>
      </c>
      <c r="X173">
        <v>0.10597396000000001</v>
      </c>
    </row>
    <row r="174" spans="2:24">
      <c r="B174">
        <v>7.0008519999999991E-2</v>
      </c>
      <c r="C174">
        <v>0.14978590000000103</v>
      </c>
      <c r="D174">
        <v>0.15441158000000002</v>
      </c>
      <c r="F174">
        <v>1.9252670000000027E-2</v>
      </c>
      <c r="G174">
        <v>0.12040091000000097</v>
      </c>
      <c r="H174">
        <v>0.18098807</v>
      </c>
      <c r="J174">
        <v>4.3616449999999973E-2</v>
      </c>
      <c r="K174">
        <v>0.19126947999999899</v>
      </c>
      <c r="L174">
        <v>9.6020060000000018E-2</v>
      </c>
      <c r="N174">
        <v>3.5290672300000006E-2</v>
      </c>
      <c r="O174">
        <v>0.14629611000000098</v>
      </c>
      <c r="P174">
        <v>0.11954513100000003</v>
      </c>
      <c r="R174">
        <v>3.811639255000001E-2</v>
      </c>
      <c r="S174">
        <v>0.14261303700000094</v>
      </c>
      <c r="T174">
        <v>3.5341074E-2</v>
      </c>
      <c r="V174">
        <v>3.0779549999999989E-2</v>
      </c>
      <c r="W174">
        <v>4.724310000001064E-3</v>
      </c>
      <c r="X174">
        <v>0.10694232000000001</v>
      </c>
    </row>
    <row r="175" spans="2:24">
      <c r="B175">
        <v>6.1199630000000005E-2</v>
      </c>
      <c r="C175">
        <v>0.15435198000000105</v>
      </c>
      <c r="D175">
        <v>0.15489530999999901</v>
      </c>
      <c r="F175">
        <v>1.0403429999999991E-2</v>
      </c>
      <c r="G175">
        <v>0.12920002000000097</v>
      </c>
      <c r="H175">
        <v>0.18175434999999898</v>
      </c>
      <c r="J175">
        <v>3.7437989999999977E-2</v>
      </c>
      <c r="K175">
        <v>0.18973734999999903</v>
      </c>
      <c r="L175">
        <v>9.6218889999998974E-2</v>
      </c>
      <c r="N175">
        <v>2.4821765100000004E-2</v>
      </c>
      <c r="O175">
        <v>0.15138576000000092</v>
      </c>
      <c r="P175">
        <v>0.12021153599999904</v>
      </c>
      <c r="R175">
        <v>2.2342863900000006E-2</v>
      </c>
      <c r="S175">
        <v>0.13746539700000093</v>
      </c>
      <c r="T175">
        <v>3.6699642999998977E-2</v>
      </c>
      <c r="V175">
        <v>4.4539549999999983E-2</v>
      </c>
      <c r="W175">
        <v>7.4205500000010804E-3</v>
      </c>
      <c r="X175">
        <v>0.10791066999999901</v>
      </c>
    </row>
    <row r="176" spans="2:24">
      <c r="B176">
        <v>5.2477090000000004E-2</v>
      </c>
      <c r="C176">
        <v>0.15887330000000099</v>
      </c>
      <c r="D176">
        <v>0.15537429000000003</v>
      </c>
      <c r="F176">
        <v>1.6409400000000351E-3</v>
      </c>
      <c r="G176">
        <v>0.13791286000000103</v>
      </c>
      <c r="H176">
        <v>0.18251311000000001</v>
      </c>
      <c r="J176">
        <v>3.1320110000000012E-2</v>
      </c>
      <c r="K176">
        <v>0.18822024999999909</v>
      </c>
      <c r="L176">
        <v>9.6415770000000067E-2</v>
      </c>
      <c r="N176">
        <v>1.4455494200000002E-2</v>
      </c>
      <c r="O176">
        <v>0.15642550000000111</v>
      </c>
      <c r="P176">
        <v>0.12087140700000007</v>
      </c>
      <c r="R176">
        <v>6.723977600000007E-3</v>
      </c>
      <c r="S176">
        <v>0.13236822500000101</v>
      </c>
      <c r="T176">
        <v>3.8044892999999969E-2</v>
      </c>
      <c r="V176">
        <v>5.8164629999999995E-2</v>
      </c>
      <c r="W176">
        <v>1.0090350000001025E-2</v>
      </c>
      <c r="X176">
        <v>0.10886954000000001</v>
      </c>
    </row>
    <row r="177" spans="2:24">
      <c r="B177">
        <v>4.366819999999999E-2</v>
      </c>
      <c r="C177">
        <v>0.16343938000000102</v>
      </c>
      <c r="D177">
        <v>0.15585800999999899</v>
      </c>
      <c r="F177">
        <v>7.2083000000000008E-3</v>
      </c>
      <c r="G177">
        <v>0.14671196000000108</v>
      </c>
      <c r="H177">
        <v>0.18327938999999899</v>
      </c>
      <c r="J177">
        <v>2.5141650000000015E-2</v>
      </c>
      <c r="K177">
        <v>0.18668811999999901</v>
      </c>
      <c r="L177">
        <v>9.6614589999999001E-2</v>
      </c>
      <c r="N177">
        <v>3.9865869999999998E-3</v>
      </c>
      <c r="O177">
        <v>0.16151515000000105</v>
      </c>
      <c r="P177">
        <v>0.12153781199999897</v>
      </c>
      <c r="R177">
        <v>9.0495510999999904E-3</v>
      </c>
      <c r="S177">
        <v>0.12722058600000097</v>
      </c>
      <c r="T177">
        <v>3.9403461999998945E-2</v>
      </c>
      <c r="V177">
        <v>7.1924629999999989E-2</v>
      </c>
      <c r="W177">
        <v>1.2786590000001041E-2</v>
      </c>
      <c r="X177">
        <v>0.10983788999999894</v>
      </c>
    </row>
    <row r="178" spans="2:24">
      <c r="B178">
        <v>7.819321999999998E-2</v>
      </c>
      <c r="C178">
        <v>0.14513805000000002</v>
      </c>
      <c r="D178">
        <v>0.15739673000000001</v>
      </c>
      <c r="F178">
        <v>2.7639320000000023E-2</v>
      </c>
      <c r="G178">
        <v>0.11131142999999999</v>
      </c>
      <c r="H178">
        <v>0.18684281</v>
      </c>
      <c r="J178">
        <v>5.1616039999999974E-2</v>
      </c>
      <c r="K178">
        <v>0.19283044999999999</v>
      </c>
      <c r="L178">
        <v>9.6854090000000004E-2</v>
      </c>
      <c r="N178">
        <v>4.8744700000000002E-2</v>
      </c>
      <c r="O178">
        <v>0.14106704000000014</v>
      </c>
      <c r="P178">
        <v>0.12238055000000003</v>
      </c>
      <c r="R178">
        <v>5.7876718100000009E-2</v>
      </c>
      <c r="S178">
        <v>0.14752250999999994</v>
      </c>
      <c r="T178">
        <v>2.9482563999999996E-2</v>
      </c>
      <c r="V178">
        <v>2.0622539999999995E-2</v>
      </c>
      <c r="W178">
        <v>1.9009400000000731E-3</v>
      </c>
      <c r="X178">
        <v>0.10848949000000002</v>
      </c>
    </row>
    <row r="179" spans="2:24">
      <c r="B179">
        <v>6.9384319999999999E-2</v>
      </c>
      <c r="C179">
        <v>0.14970413000000005</v>
      </c>
      <c r="D179">
        <v>0.15788046</v>
      </c>
      <c r="F179">
        <v>1.8790079999999987E-2</v>
      </c>
      <c r="G179">
        <v>0.12011053999999999</v>
      </c>
      <c r="H179">
        <v>0.18760909000000001</v>
      </c>
      <c r="J179">
        <v>4.5437589999999972E-2</v>
      </c>
      <c r="K179">
        <v>0.19129832999999996</v>
      </c>
      <c r="L179">
        <v>9.7052920000000015E-2</v>
      </c>
      <c r="N179">
        <v>3.8275792700000005E-2</v>
      </c>
      <c r="O179">
        <v>0.14615668000000015</v>
      </c>
      <c r="P179">
        <v>0.12304695500000004</v>
      </c>
      <c r="R179">
        <v>4.2103189400000005E-2</v>
      </c>
      <c r="S179">
        <v>0.14237487000000004</v>
      </c>
      <c r="T179">
        <v>3.0841132999999993E-2</v>
      </c>
      <c r="V179">
        <v>3.4382529999999994E-2</v>
      </c>
      <c r="W179">
        <v>4.5971700000000393E-3</v>
      </c>
      <c r="X179">
        <v>0.10945784000000003</v>
      </c>
    </row>
    <row r="180" spans="2:24">
      <c r="B180">
        <v>6.0575429999999986E-2</v>
      </c>
      <c r="C180">
        <v>0.15427021000000007</v>
      </c>
      <c r="D180">
        <v>0.15836417999999897</v>
      </c>
      <c r="F180">
        <v>9.9408400000000063E-3</v>
      </c>
      <c r="G180">
        <v>0.12890964999999999</v>
      </c>
      <c r="H180">
        <v>0.18837536999999899</v>
      </c>
      <c r="J180">
        <v>3.9259129999999975E-2</v>
      </c>
      <c r="K180">
        <v>0.1897662</v>
      </c>
      <c r="L180">
        <v>9.7251739999999004E-2</v>
      </c>
      <c r="N180">
        <v>2.7806885500000003E-2</v>
      </c>
      <c r="O180">
        <v>0.1512463300000001</v>
      </c>
      <c r="P180">
        <v>0.12371335999999902</v>
      </c>
      <c r="R180">
        <v>2.6329660700000007E-2</v>
      </c>
      <c r="S180">
        <v>0.13722722999999992</v>
      </c>
      <c r="T180">
        <v>3.219970199999897E-2</v>
      </c>
      <c r="V180">
        <v>4.8142519999999966E-2</v>
      </c>
      <c r="W180">
        <v>7.2934100000000557E-3</v>
      </c>
      <c r="X180">
        <v>0.110426199999999</v>
      </c>
    </row>
    <row r="181" spans="2:24">
      <c r="B181">
        <v>5.1852889999999985E-2</v>
      </c>
      <c r="C181">
        <v>0.1587915299999999</v>
      </c>
      <c r="D181">
        <v>0.15884316000000004</v>
      </c>
      <c r="F181">
        <v>1.1783499999999947E-3</v>
      </c>
      <c r="G181">
        <v>0.13762249000000004</v>
      </c>
      <c r="H181">
        <v>0.18913413000000004</v>
      </c>
      <c r="J181">
        <v>3.3141250000000011E-2</v>
      </c>
      <c r="K181">
        <v>0.18824909000000001</v>
      </c>
      <c r="L181">
        <v>9.7448620000000041E-2</v>
      </c>
      <c r="N181">
        <v>1.7440614600000005E-2</v>
      </c>
      <c r="O181">
        <v>0.15628607999999999</v>
      </c>
      <c r="P181">
        <v>0.12437323200000003</v>
      </c>
      <c r="R181">
        <v>1.0710774500000006E-2</v>
      </c>
      <c r="S181">
        <v>0.13213005999999994</v>
      </c>
      <c r="T181">
        <v>3.3544952000000017E-2</v>
      </c>
      <c r="V181">
        <v>6.1767609999999973E-2</v>
      </c>
      <c r="W181">
        <v>9.9632100000001111E-3</v>
      </c>
      <c r="X181">
        <v>0.11138506000000001</v>
      </c>
    </row>
    <row r="182" spans="2:24">
      <c r="B182">
        <v>4.3043999999999999E-2</v>
      </c>
      <c r="C182">
        <v>0.16335760999999993</v>
      </c>
      <c r="D182">
        <v>0.159326889999999</v>
      </c>
      <c r="F182">
        <v>7.6708899999999858E-3</v>
      </c>
      <c r="G182">
        <v>0.1464215900000001</v>
      </c>
      <c r="H182">
        <v>0.18990040999999896</v>
      </c>
      <c r="J182">
        <v>2.6962790000000014E-2</v>
      </c>
      <c r="K182">
        <v>0.18671696000000004</v>
      </c>
      <c r="L182">
        <v>9.7647439999998975E-2</v>
      </c>
      <c r="N182">
        <v>6.9717074000000059E-3</v>
      </c>
      <c r="O182">
        <v>0.16137572</v>
      </c>
      <c r="P182">
        <v>0.12503963699999904</v>
      </c>
      <c r="R182">
        <v>5.0627541999999914E-3</v>
      </c>
      <c r="S182">
        <v>0.12698242000000004</v>
      </c>
      <c r="T182">
        <v>3.4903520999998994E-2</v>
      </c>
      <c r="V182">
        <v>7.5527599999999973E-2</v>
      </c>
      <c r="W182">
        <v>1.2659440000000077E-2</v>
      </c>
      <c r="X182">
        <v>0.11235341999999898</v>
      </c>
    </row>
    <row r="183" spans="2:24">
      <c r="B183">
        <v>7.7569019999999989E-2</v>
      </c>
      <c r="C183">
        <v>0.14505627999999982</v>
      </c>
      <c r="D183">
        <v>0.16086561000000002</v>
      </c>
      <c r="F183">
        <v>2.7176729999999982E-2</v>
      </c>
      <c r="G183">
        <v>0.11102106</v>
      </c>
      <c r="H183">
        <v>0.19346383</v>
      </c>
      <c r="J183">
        <v>5.3437179999999973E-2</v>
      </c>
      <c r="K183">
        <v>0.19285930000000007</v>
      </c>
      <c r="L183">
        <v>9.788695E-2</v>
      </c>
      <c r="N183">
        <v>5.1729820400000001E-2</v>
      </c>
      <c r="O183">
        <v>0.14092760999999998</v>
      </c>
      <c r="P183">
        <v>0.12588237500000002</v>
      </c>
      <c r="R183">
        <v>6.1863514900000006E-2</v>
      </c>
      <c r="S183">
        <v>0.14728434999999995</v>
      </c>
      <c r="T183">
        <v>2.4982622999999989E-2</v>
      </c>
      <c r="V183">
        <v>2.4225519999999973E-2</v>
      </c>
      <c r="W183">
        <v>1.7738000000000476E-3</v>
      </c>
      <c r="X183">
        <v>0.11100502000000001</v>
      </c>
    </row>
    <row r="184" spans="2:24">
      <c r="B184">
        <v>6.876011999999998E-2</v>
      </c>
      <c r="C184">
        <v>0.14962235999999984</v>
      </c>
      <c r="D184">
        <v>0.16134933000000001</v>
      </c>
      <c r="F184">
        <v>1.8327490000000002E-2</v>
      </c>
      <c r="G184">
        <v>0.11982017</v>
      </c>
      <c r="H184">
        <v>0.19423011000000001</v>
      </c>
      <c r="J184">
        <v>4.7258719999999976E-2</v>
      </c>
      <c r="K184">
        <v>0.1913271700000001</v>
      </c>
      <c r="L184">
        <v>9.8085770000000017E-2</v>
      </c>
      <c r="N184">
        <v>4.1260913200000006E-2</v>
      </c>
      <c r="O184">
        <v>0.14601724999999999</v>
      </c>
      <c r="P184">
        <v>0.12654878000000003</v>
      </c>
      <c r="R184">
        <v>4.6089986250000006E-2</v>
      </c>
      <c r="S184">
        <v>0.14213671000000005</v>
      </c>
      <c r="T184">
        <v>2.6341191999999986E-2</v>
      </c>
      <c r="V184">
        <v>3.7985509999999972E-2</v>
      </c>
      <c r="W184">
        <v>4.4700300000000137E-3</v>
      </c>
      <c r="X184">
        <v>0.11197337000000002</v>
      </c>
    </row>
    <row r="185" spans="2:24">
      <c r="B185">
        <v>5.9951229999999994E-2</v>
      </c>
      <c r="C185">
        <v>0.15418843999999987</v>
      </c>
      <c r="D185">
        <v>0.16183305999999897</v>
      </c>
      <c r="F185">
        <v>9.4782500000000214E-3</v>
      </c>
      <c r="G185">
        <v>0.12861928</v>
      </c>
      <c r="H185">
        <v>0.19499638999999899</v>
      </c>
      <c r="J185">
        <v>4.108025999999998E-2</v>
      </c>
      <c r="K185">
        <v>0.18979504000000003</v>
      </c>
      <c r="L185">
        <v>9.8284599999998973E-2</v>
      </c>
      <c r="N185">
        <v>3.0792006000000004E-2</v>
      </c>
      <c r="O185">
        <v>0.15110689999999993</v>
      </c>
      <c r="P185">
        <v>0.12721518399999901</v>
      </c>
      <c r="R185">
        <v>3.031645756000001E-2</v>
      </c>
      <c r="S185">
        <v>0.13698906999999994</v>
      </c>
      <c r="T185">
        <v>2.7699760999998962E-2</v>
      </c>
      <c r="V185">
        <v>5.17455E-2</v>
      </c>
      <c r="W185">
        <v>7.1662699999999191E-3</v>
      </c>
      <c r="X185">
        <v>0.11294172999999899</v>
      </c>
    </row>
    <row r="186" spans="2:24">
      <c r="B186">
        <v>5.1228689999999993E-2</v>
      </c>
      <c r="C186">
        <v>0.15870975999999992</v>
      </c>
      <c r="D186">
        <v>0.16231204000000005</v>
      </c>
      <c r="F186">
        <v>7.1576000000000972E-4</v>
      </c>
      <c r="G186">
        <v>0.13733211999999984</v>
      </c>
      <c r="H186">
        <v>0.19575515000000002</v>
      </c>
      <c r="J186">
        <v>3.4962380000000015E-2</v>
      </c>
      <c r="K186">
        <v>0.18827793000000004</v>
      </c>
      <c r="L186">
        <v>9.8481470000000015E-2</v>
      </c>
      <c r="N186">
        <v>2.0425735100000002E-2</v>
      </c>
      <c r="O186">
        <v>0.15614665000000005</v>
      </c>
      <c r="P186">
        <v>0.12787505600000007</v>
      </c>
      <c r="R186">
        <v>1.4697571300000007E-2</v>
      </c>
      <c r="S186">
        <v>0.13189189999999995</v>
      </c>
      <c r="T186">
        <v>2.9045010999999954E-2</v>
      </c>
      <c r="V186">
        <v>6.5370590000000006E-2</v>
      </c>
      <c r="W186">
        <v>9.8360699999999746E-3</v>
      </c>
      <c r="X186">
        <v>0.11390059000000005</v>
      </c>
    </row>
    <row r="187" spans="2:24">
      <c r="B187">
        <v>4.241979999999998E-2</v>
      </c>
      <c r="C187">
        <v>0.16327583999999995</v>
      </c>
      <c r="D187">
        <v>0.16279575999999901</v>
      </c>
      <c r="F187">
        <v>8.1334799999999707E-3</v>
      </c>
      <c r="G187">
        <v>0.1461312199999999</v>
      </c>
      <c r="H187">
        <v>0.19652142999999905</v>
      </c>
      <c r="J187">
        <v>2.8783920000000018E-2</v>
      </c>
      <c r="K187">
        <v>0.18674580000000007</v>
      </c>
      <c r="L187">
        <v>9.8680299999998999E-2</v>
      </c>
      <c r="N187">
        <v>9.9568279000000065E-3</v>
      </c>
      <c r="O187">
        <v>0.16123629000000006</v>
      </c>
      <c r="P187">
        <v>0.12854146099999902</v>
      </c>
      <c r="R187">
        <v>1.0759573999999938E-3</v>
      </c>
      <c r="S187">
        <v>0.12674426000000005</v>
      </c>
      <c r="T187">
        <v>3.0403579999998931E-2</v>
      </c>
      <c r="V187">
        <v>7.9130580000000006E-2</v>
      </c>
      <c r="W187">
        <v>1.2532299999999941E-2</v>
      </c>
      <c r="X187">
        <v>0.11486894999999903</v>
      </c>
    </row>
    <row r="188" spans="2:24">
      <c r="B188">
        <v>7.6936609999999989E-2</v>
      </c>
      <c r="C188">
        <v>0.14497342999999985</v>
      </c>
      <c r="D188">
        <v>0.16438013000000001</v>
      </c>
      <c r="F188">
        <v>2.6708049999999983E-2</v>
      </c>
      <c r="G188">
        <v>0.11072686999999992</v>
      </c>
      <c r="H188">
        <v>0.20017197</v>
      </c>
      <c r="J188">
        <v>5.5282269999999994E-2</v>
      </c>
      <c r="K188">
        <v>0.19288852000000012</v>
      </c>
      <c r="L188">
        <v>9.893339000000001E-2</v>
      </c>
      <c r="N188">
        <v>5.4754218800000004E-2</v>
      </c>
      <c r="O188">
        <v>0.14078634999999995</v>
      </c>
      <c r="P188">
        <v>0.12943027600000004</v>
      </c>
      <c r="R188">
        <v>6.5902769600000008E-2</v>
      </c>
      <c r="S188">
        <v>0.14704304999999995</v>
      </c>
      <c r="T188">
        <v>2.0423472000000005E-2</v>
      </c>
      <c r="V188">
        <v>2.7875899999999981E-2</v>
      </c>
      <c r="W188">
        <v>1.644979999999796E-3</v>
      </c>
      <c r="X188">
        <v>0.11355364000000001</v>
      </c>
    </row>
    <row r="189" spans="2:24">
      <c r="B189">
        <v>6.812770999999998E-2</v>
      </c>
      <c r="C189">
        <v>0.14953950999999988</v>
      </c>
      <c r="D189">
        <v>0.16486385000000001</v>
      </c>
      <c r="F189">
        <v>1.7858810000000003E-2</v>
      </c>
      <c r="G189">
        <v>0.11952597999999992</v>
      </c>
      <c r="H189">
        <v>0.20093825000000001</v>
      </c>
      <c r="J189">
        <v>4.9103819999999965E-2</v>
      </c>
      <c r="K189">
        <v>0.19135639000000015</v>
      </c>
      <c r="L189">
        <v>9.9132219999999993E-2</v>
      </c>
      <c r="N189">
        <v>4.4285311600000002E-2</v>
      </c>
      <c r="O189">
        <v>0.14587598999999996</v>
      </c>
      <c r="P189">
        <v>0.13009668000000002</v>
      </c>
      <c r="R189">
        <v>5.0129241000000005E-2</v>
      </c>
      <c r="S189">
        <v>0.14189541000000006</v>
      </c>
      <c r="T189">
        <v>2.1782041999999974E-2</v>
      </c>
      <c r="V189">
        <v>4.1635889999999981E-2</v>
      </c>
      <c r="W189">
        <v>4.3412199999999235E-3</v>
      </c>
      <c r="X189">
        <v>0.11452200000000001</v>
      </c>
    </row>
    <row r="190" spans="2:24">
      <c r="B190">
        <v>5.9318819999999994E-2</v>
      </c>
      <c r="C190">
        <v>0.1541055899999999</v>
      </c>
      <c r="D190">
        <v>0.16534757999999899</v>
      </c>
      <c r="F190">
        <v>9.0095700000000223E-3</v>
      </c>
      <c r="G190">
        <v>0.12832508999999992</v>
      </c>
      <c r="H190">
        <v>0.20170452999999899</v>
      </c>
      <c r="J190">
        <v>4.2925359999999968E-2</v>
      </c>
      <c r="K190">
        <v>0.18982426000000008</v>
      </c>
      <c r="L190">
        <v>9.933103999999901E-2</v>
      </c>
      <c r="N190">
        <v>3.3816404300000005E-2</v>
      </c>
      <c r="O190">
        <v>0.1509656399999999</v>
      </c>
      <c r="P190">
        <v>0.13076308499999903</v>
      </c>
      <c r="R190">
        <v>3.4355712260000004E-2</v>
      </c>
      <c r="S190">
        <v>0.13674777999999987</v>
      </c>
      <c r="T190">
        <v>2.3140610999998951E-2</v>
      </c>
      <c r="V190">
        <v>5.5395890000000003E-2</v>
      </c>
      <c r="W190">
        <v>7.0374499999998896E-3</v>
      </c>
      <c r="X190">
        <v>0.11549035999999899</v>
      </c>
    </row>
    <row r="191" spans="2:24">
      <c r="B191">
        <v>5.0596279999999993E-2</v>
      </c>
      <c r="C191">
        <v>0.15862690999999973</v>
      </c>
      <c r="D191">
        <v>0.16582656000000001</v>
      </c>
      <c r="F191">
        <v>2.4709000000000536E-4</v>
      </c>
      <c r="G191">
        <v>0.13703792999999975</v>
      </c>
      <c r="H191">
        <v>0.20246329000000005</v>
      </c>
      <c r="J191">
        <v>3.6807480000000004E-2</v>
      </c>
      <c r="K191">
        <v>0.18830715000000009</v>
      </c>
      <c r="L191">
        <v>9.9527920000000047E-2</v>
      </c>
      <c r="N191">
        <v>2.3450133500000005E-2</v>
      </c>
      <c r="O191">
        <v>0.15600537999999986</v>
      </c>
      <c r="P191">
        <v>0.13142295700000003</v>
      </c>
      <c r="R191">
        <v>1.8736826000000009E-2</v>
      </c>
      <c r="S191">
        <v>0.13165059999999995</v>
      </c>
      <c r="T191">
        <v>2.4485860999999998E-2</v>
      </c>
      <c r="V191">
        <v>6.9020969999999959E-2</v>
      </c>
      <c r="W191">
        <v>9.707249999999723E-3</v>
      </c>
      <c r="X191">
        <v>0.11644922000000005</v>
      </c>
    </row>
    <row r="192" spans="2:24">
      <c r="B192">
        <v>4.178738999999998E-2</v>
      </c>
      <c r="C192">
        <v>0.16319298999999976</v>
      </c>
      <c r="D192">
        <v>0.16631027999999898</v>
      </c>
      <c r="F192">
        <v>8.6021599999999698E-3</v>
      </c>
      <c r="G192">
        <v>0.14583702999999981</v>
      </c>
      <c r="H192">
        <v>0.20322956999999903</v>
      </c>
      <c r="J192">
        <v>3.0629020000000007E-2</v>
      </c>
      <c r="K192">
        <v>0.18677503000000018</v>
      </c>
      <c r="L192">
        <v>9.9726739999998981E-2</v>
      </c>
      <c r="N192">
        <v>1.2981226200000005E-2</v>
      </c>
      <c r="O192">
        <v>0.16109503000000003</v>
      </c>
      <c r="P192">
        <v>0.13208936199999904</v>
      </c>
      <c r="R192">
        <v>2.9632973000000076E-3</v>
      </c>
      <c r="S192">
        <v>0.12650296000000005</v>
      </c>
      <c r="T192">
        <v>2.5844429999998975E-2</v>
      </c>
      <c r="V192">
        <v>8.2780970000000009E-2</v>
      </c>
      <c r="W192">
        <v>1.240348999999985E-2</v>
      </c>
      <c r="X192">
        <v>0.11741757999999897</v>
      </c>
    </row>
    <row r="193" spans="2:24">
      <c r="B193">
        <v>7.6312409999999997E-2</v>
      </c>
      <c r="C193">
        <v>0.14489165000000992</v>
      </c>
      <c r="D193">
        <v>0.16784901000000002</v>
      </c>
      <c r="F193">
        <v>2.6245459999999998E-2</v>
      </c>
      <c r="G193">
        <v>0.11043650000001004</v>
      </c>
      <c r="H193">
        <v>0.206793</v>
      </c>
      <c r="J193">
        <v>5.7103409999999993E-2</v>
      </c>
      <c r="K193">
        <v>0.19291735999998993</v>
      </c>
      <c r="L193">
        <v>9.9966250000000006E-2</v>
      </c>
      <c r="N193">
        <v>5.7739339200000003E-2</v>
      </c>
      <c r="O193">
        <v>0.14064692000001</v>
      </c>
      <c r="P193">
        <v>0.13293210000000003</v>
      </c>
      <c r="R193">
        <v>6.98895665E-2</v>
      </c>
      <c r="S193">
        <v>0.14680489000001007</v>
      </c>
      <c r="T193">
        <v>1.5923531999999997E-2</v>
      </c>
      <c r="V193">
        <v>3.1478879999999987E-2</v>
      </c>
      <c r="W193">
        <v>1.5178400000099845E-3</v>
      </c>
      <c r="X193">
        <v>0.11606917000000003</v>
      </c>
    </row>
    <row r="194" spans="2:24">
      <c r="B194">
        <v>6.7503509999999989E-2</v>
      </c>
      <c r="C194">
        <v>0.14945774000000989</v>
      </c>
      <c r="D194">
        <v>0.16833273000000001</v>
      </c>
      <c r="F194">
        <v>1.7396220000000018E-2</v>
      </c>
      <c r="G194">
        <v>0.11923561000001004</v>
      </c>
      <c r="H194">
        <v>0.20755927000000002</v>
      </c>
      <c r="J194">
        <v>5.0924949999999969E-2</v>
      </c>
      <c r="K194">
        <v>0.19138522999998997</v>
      </c>
      <c r="L194">
        <v>0.10016506999999999</v>
      </c>
      <c r="N194">
        <v>4.7270432000000001E-2</v>
      </c>
      <c r="O194">
        <v>0.14573656000001001</v>
      </c>
      <c r="P194">
        <v>0.13359850500000003</v>
      </c>
      <c r="R194">
        <v>5.4116037800000009E-2</v>
      </c>
      <c r="S194">
        <v>0.14165725000001017</v>
      </c>
      <c r="T194">
        <v>1.7282101000000022E-2</v>
      </c>
      <c r="V194">
        <v>4.5238869999999987E-2</v>
      </c>
      <c r="W194">
        <v>4.2140700000099507E-3</v>
      </c>
      <c r="X194">
        <v>0.11703753000000003</v>
      </c>
    </row>
    <row r="195" spans="2:24">
      <c r="B195">
        <v>5.8694620000000003E-2</v>
      </c>
      <c r="C195">
        <v>0.15402382000000991</v>
      </c>
      <c r="D195">
        <v>0.16881644999999901</v>
      </c>
      <c r="F195">
        <v>8.5469799999999818E-3</v>
      </c>
      <c r="G195">
        <v>0.12803472000001004</v>
      </c>
      <c r="H195">
        <v>0.208325549999999</v>
      </c>
      <c r="J195">
        <v>4.4746499999999967E-2</v>
      </c>
      <c r="K195">
        <v>0.18985310999998994</v>
      </c>
      <c r="L195">
        <v>0.10036389999999898</v>
      </c>
      <c r="N195">
        <v>3.6801524800000006E-2</v>
      </c>
      <c r="O195">
        <v>0.15082621000001017</v>
      </c>
      <c r="P195">
        <v>0.13426490999999899</v>
      </c>
      <c r="R195">
        <v>3.8342509110000006E-2</v>
      </c>
      <c r="S195">
        <v>0.13650961000001005</v>
      </c>
      <c r="T195">
        <v>1.8640669999998999E-2</v>
      </c>
      <c r="V195">
        <v>5.8998859999999986E-2</v>
      </c>
      <c r="W195">
        <v>6.9103100000100781E-3</v>
      </c>
      <c r="X195">
        <v>0.11800588999999898</v>
      </c>
    </row>
    <row r="196" spans="2:24">
      <c r="B196">
        <v>4.9972080000000002E-2</v>
      </c>
      <c r="C196">
        <v>0.15854513000001003</v>
      </c>
      <c r="D196">
        <v>0.16929544000000002</v>
      </c>
      <c r="F196">
        <v>2.1550999999997433E-4</v>
      </c>
      <c r="G196">
        <v>0.13674756000000987</v>
      </c>
      <c r="H196">
        <v>0.20908431000000002</v>
      </c>
      <c r="J196">
        <v>3.8628610000000008E-2</v>
      </c>
      <c r="K196">
        <v>0.18833599999998996</v>
      </c>
      <c r="L196">
        <v>0.10056077000000002</v>
      </c>
      <c r="N196">
        <v>2.6435253900000004E-2</v>
      </c>
      <c r="O196">
        <v>0.15586595000001013</v>
      </c>
      <c r="P196">
        <v>0.13492478100000002</v>
      </c>
      <c r="R196">
        <v>2.2723622900000007E-2</v>
      </c>
      <c r="S196">
        <v>0.13141244000001007</v>
      </c>
      <c r="T196">
        <v>1.9985919999999935E-2</v>
      </c>
      <c r="V196">
        <v>7.2623949999999993E-2</v>
      </c>
      <c r="W196">
        <v>9.5801100000099115E-3</v>
      </c>
      <c r="X196">
        <v>0.11896475000000004</v>
      </c>
    </row>
    <row r="197" spans="2:24">
      <c r="B197">
        <v>4.1163189999999988E-2</v>
      </c>
      <c r="C197">
        <v>0.16311122000000999</v>
      </c>
      <c r="D197">
        <v>0.16977915999999899</v>
      </c>
      <c r="F197">
        <v>9.0647500000000103E-3</v>
      </c>
      <c r="G197">
        <v>0.14554666000000993</v>
      </c>
      <c r="H197">
        <v>0.20985058999999903</v>
      </c>
      <c r="J197">
        <v>3.2450160000000006E-2</v>
      </c>
      <c r="K197">
        <v>0.18680386999998999</v>
      </c>
      <c r="L197">
        <v>0.10075959999999901</v>
      </c>
      <c r="N197">
        <v>1.5966346700000002E-2</v>
      </c>
      <c r="O197">
        <v>0.16095560000001008</v>
      </c>
      <c r="P197">
        <v>0.13559118599999903</v>
      </c>
      <c r="R197">
        <v>6.9500942000000066E-3</v>
      </c>
      <c r="S197">
        <v>0.12626480000001017</v>
      </c>
      <c r="T197">
        <v>2.1344488999998912E-2</v>
      </c>
      <c r="V197">
        <v>8.6383939999999992E-2</v>
      </c>
      <c r="W197">
        <v>1.2276350000010039E-2</v>
      </c>
      <c r="X197">
        <v>0.11993310999999901</v>
      </c>
    </row>
    <row r="198" spans="2:24">
      <c r="B198">
        <v>1.0833270000000006E-2</v>
      </c>
      <c r="C198">
        <v>0.12812880999999998</v>
      </c>
      <c r="D198">
        <v>0.12275757999999898</v>
      </c>
      <c r="F198">
        <v>1.9232870000000013E-2</v>
      </c>
      <c r="G198">
        <v>0.13013374999999999</v>
      </c>
      <c r="H198">
        <v>0.122579359999999</v>
      </c>
      <c r="J198">
        <v>1.2368679999999965E-2</v>
      </c>
      <c r="K198">
        <v>0.18060598999999999</v>
      </c>
      <c r="L198">
        <v>9.1058939999999006E-2</v>
      </c>
      <c r="N198">
        <v>3.2194728999999991E-3</v>
      </c>
      <c r="O198">
        <v>0.15289101600000002</v>
      </c>
      <c r="P198">
        <v>8.963522799999904E-2</v>
      </c>
      <c r="R198">
        <v>1.7997455799999992E-2</v>
      </c>
      <c r="S198">
        <v>0.14076349599999999</v>
      </c>
      <c r="T198">
        <v>7.8919783999998966E-2</v>
      </c>
      <c r="V198">
        <v>1.2938069999999996E-2</v>
      </c>
      <c r="W198">
        <v>8.7965200000000021E-3</v>
      </c>
      <c r="X198">
        <v>8.6444699999999014E-2</v>
      </c>
    </row>
    <row r="199" spans="2:24">
      <c r="B199">
        <v>3.1004500000000046E-3</v>
      </c>
      <c r="C199">
        <v>0.1325259</v>
      </c>
      <c r="D199">
        <v>0.12446266999999905</v>
      </c>
      <c r="F199">
        <v>1.1900140000000003E-2</v>
      </c>
      <c r="G199">
        <v>0.13868717999999999</v>
      </c>
      <c r="H199">
        <v>0.12578869999999906</v>
      </c>
      <c r="J199">
        <v>3.440249999999978E-3</v>
      </c>
      <c r="K199">
        <v>0.17547054000000001</v>
      </c>
      <c r="L199">
        <v>9.3120169999999003E-2</v>
      </c>
      <c r="N199">
        <v>1.3096992599999996E-2</v>
      </c>
      <c r="O199">
        <v>0.15801158899999998</v>
      </c>
      <c r="P199">
        <v>9.1778765999999068E-2</v>
      </c>
      <c r="R199">
        <v>3.4065790499999998E-2</v>
      </c>
      <c r="S199">
        <v>0.13555707600000003</v>
      </c>
      <c r="T199">
        <v>7.8739652999999021E-2</v>
      </c>
      <c r="V199">
        <v>2.8509119999999971E-2</v>
      </c>
      <c r="W199">
        <v>1.1537049999999993E-2</v>
      </c>
      <c r="X199">
        <v>8.8483339999999078E-2</v>
      </c>
    </row>
    <row r="200" spans="2:24">
      <c r="B200">
        <v>1.5959090000000009E-2</v>
      </c>
      <c r="C200">
        <v>0.12396523000000098</v>
      </c>
      <c r="D200">
        <v>0.12476474000000001</v>
      </c>
      <c r="F200">
        <v>2.5580639999999988E-2</v>
      </c>
      <c r="G200">
        <v>0.12195324000000102</v>
      </c>
      <c r="H200">
        <v>0.12637695000000002</v>
      </c>
      <c r="J200">
        <v>2.3594449999999989E-2</v>
      </c>
      <c r="K200">
        <v>0.18548894999999899</v>
      </c>
      <c r="L200">
        <v>9.290559000000001E-2</v>
      </c>
      <c r="N200">
        <v>8.9419074000000043E-3</v>
      </c>
      <c r="O200">
        <v>0.14802152200000096</v>
      </c>
      <c r="P200">
        <v>9.1363506000000011E-2</v>
      </c>
      <c r="R200">
        <v>7.9525780000000434E-4</v>
      </c>
      <c r="S200">
        <v>0.14533492600000103</v>
      </c>
      <c r="T200">
        <v>7.4388397000000023E-2</v>
      </c>
      <c r="V200">
        <v>2.945299999999984E-3</v>
      </c>
      <c r="W200">
        <v>6.0996600000010059E-3</v>
      </c>
      <c r="X200">
        <v>8.7343330000000025E-2</v>
      </c>
    </row>
    <row r="201" spans="2:24">
      <c r="B201">
        <v>2.7502900000000163E-3</v>
      </c>
      <c r="C201">
        <v>0.13462118000000001</v>
      </c>
      <c r="D201">
        <v>0.12884675000000001</v>
      </c>
      <c r="F201">
        <v>7.8187000000000118E-3</v>
      </c>
      <c r="G201">
        <v>0.1426828</v>
      </c>
      <c r="H201">
        <v>0.13405989000000007</v>
      </c>
      <c r="J201">
        <v>1.918870000000017E-3</v>
      </c>
      <c r="K201">
        <v>0.17304339000000002</v>
      </c>
      <c r="L201">
        <v>9.7848240000000031E-2</v>
      </c>
      <c r="N201">
        <v>1.5034194399999999E-2</v>
      </c>
      <c r="O201">
        <v>0.16043103899999994</v>
      </c>
      <c r="P201">
        <v>9.6506175000000027E-2</v>
      </c>
      <c r="R201">
        <v>3.8194348799999986E-2</v>
      </c>
      <c r="S201">
        <v>0.13272261600000002</v>
      </c>
      <c r="T201">
        <v>7.4016921000000013E-2</v>
      </c>
      <c r="V201">
        <v>4.0614549999999972E-2</v>
      </c>
      <c r="W201">
        <v>1.2742490000000023E-2</v>
      </c>
      <c r="X201">
        <v>9.2244639999999989E-2</v>
      </c>
    </row>
    <row r="202" spans="2:24">
      <c r="B202">
        <v>6.3101899999999933E-3</v>
      </c>
      <c r="C202">
        <v>0.12858565000000002</v>
      </c>
      <c r="D202">
        <v>0.12906836999999899</v>
      </c>
      <c r="F202">
        <v>1.7462430000000029E-2</v>
      </c>
      <c r="G202">
        <v>0.13088469</v>
      </c>
      <c r="H202">
        <v>0.13449095999999902</v>
      </c>
      <c r="J202">
        <v>1.6134809999999999E-2</v>
      </c>
      <c r="K202">
        <v>0.18010671</v>
      </c>
      <c r="L202">
        <v>9.7706029999998972E-2</v>
      </c>
      <c r="N202">
        <v>5.1059240000000256E-4</v>
      </c>
      <c r="O202">
        <v>0.15338769699999996</v>
      </c>
      <c r="P202">
        <v>9.6222382999999051E-2</v>
      </c>
      <c r="R202">
        <v>1.360772989999999E-2</v>
      </c>
      <c r="S202">
        <v>0.13961543300000004</v>
      </c>
      <c r="T202">
        <v>7.0937921999999015E-2</v>
      </c>
      <c r="V202">
        <v>2.2602659999999997E-2</v>
      </c>
      <c r="W202">
        <v>8.9087200000000366E-3</v>
      </c>
      <c r="X202">
        <v>9.1447659999999015E-2</v>
      </c>
    </row>
    <row r="203" spans="2:24">
      <c r="B203">
        <v>1.5412619999999988E-2</v>
      </c>
      <c r="C203">
        <v>0.122506160000001</v>
      </c>
      <c r="D203">
        <v>0.12933125999999903</v>
      </c>
      <c r="F203">
        <v>2.716989000000003E-2</v>
      </c>
      <c r="G203">
        <v>0.11899974000000099</v>
      </c>
      <c r="H203">
        <v>0.13500001999999903</v>
      </c>
      <c r="J203">
        <v>3.0484640000000007E-2</v>
      </c>
      <c r="K203">
        <v>0.18722171999999901</v>
      </c>
      <c r="L203">
        <v>9.7604369999999024E-2</v>
      </c>
      <c r="N203">
        <v>1.6199364900000002E-2</v>
      </c>
      <c r="O203">
        <v>0.14629281900000099</v>
      </c>
      <c r="P203">
        <v>9.5977668999999044E-2</v>
      </c>
      <c r="R203">
        <v>1.1197163000000006E-2</v>
      </c>
      <c r="S203">
        <v>0.14655453600000098</v>
      </c>
      <c r="T203">
        <v>6.7785013999999005E-2</v>
      </c>
      <c r="V203">
        <v>4.5115799999999873E-3</v>
      </c>
      <c r="W203">
        <v>5.0459100000009582E-3</v>
      </c>
      <c r="X203">
        <v>9.0675849999999031E-2</v>
      </c>
    </row>
    <row r="204" spans="2:24">
      <c r="B204">
        <v>3.3636800000000078E-3</v>
      </c>
      <c r="C204">
        <v>0.13320478000000102</v>
      </c>
      <c r="D204">
        <v>0.13341641999999898</v>
      </c>
      <c r="F204">
        <v>9.3390099999999809E-3</v>
      </c>
      <c r="G204">
        <v>0.13981259000000096</v>
      </c>
      <c r="H204">
        <v>0.14268882999999902</v>
      </c>
      <c r="J204">
        <v>8.7121800000000138E-3</v>
      </c>
      <c r="K204">
        <v>0.17472623999999901</v>
      </c>
      <c r="L204">
        <v>0.10255296999999897</v>
      </c>
      <c r="N204">
        <v>7.882967099999999E-3</v>
      </c>
      <c r="O204">
        <v>0.15875210000000101</v>
      </c>
      <c r="P204">
        <v>0.10112724199999901</v>
      </c>
      <c r="R204">
        <v>2.7961590499999994E-2</v>
      </c>
      <c r="S204">
        <v>0.13389303100000105</v>
      </c>
      <c r="T204">
        <v>6.7429174999999009E-2</v>
      </c>
      <c r="V204">
        <v>4.2314349999999973E-2</v>
      </c>
      <c r="W204">
        <v>1.171572000000104E-2</v>
      </c>
      <c r="X204">
        <v>9.5586489999998969E-2</v>
      </c>
    </row>
    <row r="205" spans="2:24">
      <c r="B205">
        <v>9.5618799999999948E-3</v>
      </c>
      <c r="C205">
        <v>0.12460144000000001</v>
      </c>
      <c r="D205">
        <v>0.13371534000000002</v>
      </c>
      <c r="F205">
        <v>2.3088449999999983E-2</v>
      </c>
      <c r="G205">
        <v>0.12299535999999994</v>
      </c>
      <c r="H205">
        <v>0.14327121000000001</v>
      </c>
      <c r="J205">
        <v>2.8963269999999985E-2</v>
      </c>
      <c r="K205">
        <v>0.18479456000000002</v>
      </c>
      <c r="L205">
        <v>0.10233243</v>
      </c>
      <c r="N205">
        <v>1.4262163100000003E-2</v>
      </c>
      <c r="O205">
        <v>0.14871226900000006</v>
      </c>
      <c r="P205">
        <v>0.10070507700000003</v>
      </c>
      <c r="R205">
        <v>7.0686047000000085E-3</v>
      </c>
      <c r="S205">
        <v>0.14372007600000003</v>
      </c>
      <c r="T205">
        <v>6.306228199999997E-2</v>
      </c>
      <c r="V205">
        <v>1.6617009999999988E-2</v>
      </c>
      <c r="W205">
        <v>6.2513500000000444E-3</v>
      </c>
      <c r="X205">
        <v>9.443716000000002E-2</v>
      </c>
    </row>
    <row r="206" spans="2:24">
      <c r="B206">
        <v>1.7621499999999901E-3</v>
      </c>
      <c r="C206">
        <v>0.12904120000000097</v>
      </c>
      <c r="D206">
        <v>0.13542358000000004</v>
      </c>
      <c r="F206">
        <v>1.5686780000000011E-2</v>
      </c>
      <c r="G206">
        <v>0.13163208000000104</v>
      </c>
      <c r="H206">
        <v>0.14648641000000004</v>
      </c>
      <c r="J206">
        <v>1.9937949999999982E-2</v>
      </c>
      <c r="K206">
        <v>0.17960920999999899</v>
      </c>
      <c r="L206">
        <v>0.10439962</v>
      </c>
      <c r="N206">
        <v>4.2784133000000057E-3</v>
      </c>
      <c r="O206">
        <v>0.15388260600000103</v>
      </c>
      <c r="P206">
        <v>0.10285552000000006</v>
      </c>
      <c r="R206">
        <v>9.1688767999999893E-3</v>
      </c>
      <c r="S206">
        <v>0.13846446100000098</v>
      </c>
      <c r="T206">
        <v>6.2897787999999982E-2</v>
      </c>
      <c r="V206">
        <v>3.2321589999999983E-2</v>
      </c>
      <c r="W206">
        <v>9.0188600000010721E-3</v>
      </c>
      <c r="X206">
        <v>9.6485120000000008E-2</v>
      </c>
    </row>
    <row r="207" spans="2:24">
      <c r="B207">
        <v>1.319381E-2</v>
      </c>
      <c r="C207">
        <v>0.11879103000000002</v>
      </c>
      <c r="D207">
        <v>0.14232296</v>
      </c>
      <c r="F207">
        <v>3.0992159999999991E-2</v>
      </c>
      <c r="G207">
        <v>0.11144880000000001</v>
      </c>
      <c r="H207">
        <v>0.15953163000000001</v>
      </c>
      <c r="J207">
        <v>4.907265999999999E-2</v>
      </c>
      <c r="K207">
        <v>0.19164135000000004</v>
      </c>
      <c r="L207">
        <v>0.1109994</v>
      </c>
      <c r="N207">
        <v>3.5736442100000002E-2</v>
      </c>
      <c r="O207">
        <v>0.14188328900000002</v>
      </c>
      <c r="P207">
        <v>0.10914201700000004</v>
      </c>
      <c r="R207">
        <v>3.9030513543000009E-2</v>
      </c>
      <c r="S207">
        <v>0.14952489399999991</v>
      </c>
      <c r="T207">
        <v>4.9200061999999996E-2</v>
      </c>
      <c r="V207">
        <v>1.0289519999999996E-2</v>
      </c>
      <c r="W207">
        <v>2.3244700000000229E-3</v>
      </c>
      <c r="X207">
        <v>0.10022691</v>
      </c>
    </row>
    <row r="208" spans="2:24">
      <c r="B208">
        <v>6.3685799999999848E-3</v>
      </c>
      <c r="C208">
        <v>0.12314307000000002</v>
      </c>
      <c r="D208">
        <v>0.14264466000000001</v>
      </c>
      <c r="F208">
        <v>2.3959190000000019E-2</v>
      </c>
      <c r="G208">
        <v>0.11994523999999995</v>
      </c>
      <c r="H208">
        <v>0.16012972</v>
      </c>
      <c r="J208">
        <v>3.9190469999999977E-2</v>
      </c>
      <c r="K208">
        <v>0.18655089000000002</v>
      </c>
      <c r="L208">
        <v>0.11160695000000001</v>
      </c>
      <c r="N208">
        <v>2.4900963900000003E-2</v>
      </c>
      <c r="O208">
        <v>0.14695924999999999</v>
      </c>
      <c r="P208">
        <v>0.10984627700000002</v>
      </c>
      <c r="R208">
        <v>2.1777530700000006E-2</v>
      </c>
      <c r="S208">
        <v>0.14450703699999989</v>
      </c>
      <c r="T208">
        <v>5.0795104000000008E-2</v>
      </c>
      <c r="V208">
        <v>2.3909029999999998E-2</v>
      </c>
      <c r="W208">
        <v>5.0753399999999838E-3</v>
      </c>
      <c r="X208">
        <v>0.10117770000000001</v>
      </c>
    </row>
    <row r="209" spans="2:24">
      <c r="B209">
        <v>4.5665000000000289E-4</v>
      </c>
      <c r="C209">
        <v>0.12749509999999997</v>
      </c>
      <c r="D209">
        <v>0.14296635999999902</v>
      </c>
      <c r="F209">
        <v>1.6926219999999992E-2</v>
      </c>
      <c r="G209">
        <v>0.12844168</v>
      </c>
      <c r="H209">
        <v>0.160727799999999</v>
      </c>
      <c r="J209">
        <v>2.930826999999997E-2</v>
      </c>
      <c r="K209">
        <v>0.18146044000000006</v>
      </c>
      <c r="L209">
        <v>0.11221449999999897</v>
      </c>
      <c r="N209">
        <v>1.4065485700000002E-2</v>
      </c>
      <c r="O209">
        <v>0.15203521100000006</v>
      </c>
      <c r="P209">
        <v>0.11055053599999901</v>
      </c>
      <c r="R209">
        <v>4.5245479000000088E-3</v>
      </c>
      <c r="S209">
        <v>0.13948917999999999</v>
      </c>
      <c r="T209">
        <v>5.2390144999998972E-2</v>
      </c>
      <c r="V209">
        <v>3.7528539999999971E-2</v>
      </c>
      <c r="W209">
        <v>7.8262100000000556E-3</v>
      </c>
      <c r="X209">
        <v>0.10212849999999898</v>
      </c>
    </row>
    <row r="210" spans="2:24">
      <c r="B210">
        <v>7.214970000000015E-3</v>
      </c>
      <c r="C210">
        <v>0.13180446000000001</v>
      </c>
      <c r="D210">
        <v>0.14328491000000004</v>
      </c>
      <c r="F210">
        <v>9.9622000000000321E-3</v>
      </c>
      <c r="G210">
        <v>0.13685481999999993</v>
      </c>
      <c r="H210">
        <v>0.16132003000000003</v>
      </c>
      <c r="J210">
        <v>1.9522959999999978E-2</v>
      </c>
      <c r="K210">
        <v>0.17641989000000002</v>
      </c>
      <c r="L210">
        <v>0.11281609000000001</v>
      </c>
      <c r="N210">
        <v>3.3362377000000012E-3</v>
      </c>
      <c r="O210">
        <v>0.15706140700000004</v>
      </c>
      <c r="P210">
        <v>0.11124789100000007</v>
      </c>
      <c r="R210">
        <v>1.2559287999999995E-2</v>
      </c>
      <c r="S210">
        <v>0.13452051799999998</v>
      </c>
      <c r="T210">
        <v>5.3969549000000006E-2</v>
      </c>
      <c r="V210">
        <v>5.1014530000000002E-2</v>
      </c>
      <c r="W210">
        <v>1.0550100000000007E-2</v>
      </c>
      <c r="X210">
        <v>0.10306997000000001</v>
      </c>
    </row>
    <row r="211" spans="2:24">
      <c r="B211">
        <v>1.4040200000000003E-2</v>
      </c>
      <c r="C211">
        <v>0.13615648999999996</v>
      </c>
      <c r="D211">
        <v>0.14360660999999897</v>
      </c>
      <c r="F211">
        <v>2.9292300000000049E-3</v>
      </c>
      <c r="G211">
        <v>0.14535127000000003</v>
      </c>
      <c r="H211">
        <v>0.161918119999999</v>
      </c>
      <c r="J211">
        <v>9.6407699999999652E-3</v>
      </c>
      <c r="K211">
        <v>0.17132944000000006</v>
      </c>
      <c r="L211">
        <v>0.11342362999999894</v>
      </c>
      <c r="N211">
        <v>7.499240499999997E-3</v>
      </c>
      <c r="O211">
        <v>0.162137368</v>
      </c>
      <c r="P211">
        <v>0.11195215099999895</v>
      </c>
      <c r="R211">
        <v>2.9812270799999999E-2</v>
      </c>
      <c r="S211">
        <v>0.12950266099999996</v>
      </c>
      <c r="T211">
        <v>5.556458999999897E-2</v>
      </c>
      <c r="V211">
        <v>6.4634040000000004E-2</v>
      </c>
      <c r="W211">
        <v>1.3300969999999968E-2</v>
      </c>
      <c r="X211">
        <v>0.10402076999999893</v>
      </c>
    </row>
    <row r="212" spans="2:24">
      <c r="B212">
        <v>1.1271890000000007E-2</v>
      </c>
      <c r="C212">
        <v>0.11869101000000004</v>
      </c>
      <c r="D212">
        <v>0.14574344</v>
      </c>
      <c r="F212">
        <v>3.0590139999999988E-2</v>
      </c>
      <c r="G212">
        <v>0.11117655000000004</v>
      </c>
      <c r="H212">
        <v>0.16598851000000001</v>
      </c>
      <c r="J212">
        <v>5.1922970000000013E-2</v>
      </c>
      <c r="K212">
        <v>0.19177750000000005</v>
      </c>
      <c r="L212">
        <v>0.11458058000000002</v>
      </c>
      <c r="N212">
        <v>3.8643611500000001E-2</v>
      </c>
      <c r="O212">
        <v>0.14174688200000007</v>
      </c>
      <c r="P212">
        <v>0.11268269900000003</v>
      </c>
      <c r="R212">
        <v>4.2813304710000007E-2</v>
      </c>
      <c r="S212">
        <v>0.14930091599999995</v>
      </c>
      <c r="T212">
        <v>4.4713076999999997E-2</v>
      </c>
      <c r="V212">
        <v>1.4473579999999986E-2</v>
      </c>
      <c r="W212">
        <v>2.1648300000000065E-3</v>
      </c>
      <c r="X212">
        <v>0.10288267000000001</v>
      </c>
    </row>
    <row r="213" spans="2:24">
      <c r="B213">
        <v>4.4466599999999912E-3</v>
      </c>
      <c r="C213">
        <v>0.12304303999999999</v>
      </c>
      <c r="D213">
        <v>0.14606514000000001</v>
      </c>
      <c r="F213">
        <v>2.3557170000000016E-2</v>
      </c>
      <c r="G213">
        <v>0.11967298999999998</v>
      </c>
      <c r="H213">
        <v>0.1665866</v>
      </c>
      <c r="J213">
        <v>4.2040770000000005E-2</v>
      </c>
      <c r="K213">
        <v>0.18668704999999997</v>
      </c>
      <c r="L213">
        <v>0.11518813</v>
      </c>
      <c r="N213">
        <v>2.7808133300000003E-2</v>
      </c>
      <c r="O213">
        <v>0.14682284300000004</v>
      </c>
      <c r="P213">
        <v>0.11338695900000004</v>
      </c>
      <c r="R213">
        <v>2.5560321900000009E-2</v>
      </c>
      <c r="S213">
        <v>0.14428305899999994</v>
      </c>
      <c r="T213">
        <v>4.6308119000000009E-2</v>
      </c>
      <c r="V213">
        <v>2.8093089999999987E-2</v>
      </c>
      <c r="W213">
        <v>4.9157000000000783E-3</v>
      </c>
      <c r="X213">
        <v>0.10383346000000002</v>
      </c>
    </row>
    <row r="214" spans="2:24">
      <c r="B214">
        <v>2.3785799999999913E-3</v>
      </c>
      <c r="C214">
        <v>0.12739507000000005</v>
      </c>
      <c r="D214">
        <v>0.14638683999999902</v>
      </c>
      <c r="F214">
        <v>1.6524189999999994E-2</v>
      </c>
      <c r="G214">
        <v>0.12816943000000003</v>
      </c>
      <c r="H214">
        <v>0.167184689999999</v>
      </c>
      <c r="J214">
        <v>3.2158579999999992E-2</v>
      </c>
      <c r="K214">
        <v>0.18159659000000006</v>
      </c>
      <c r="L214">
        <v>0.11579567999999898</v>
      </c>
      <c r="N214">
        <v>1.6972655100000004E-2</v>
      </c>
      <c r="O214">
        <v>0.151898804</v>
      </c>
      <c r="P214">
        <v>0.11409121799999902</v>
      </c>
      <c r="R214">
        <v>8.3073391000000087E-3</v>
      </c>
      <c r="S214">
        <v>0.13926520200000003</v>
      </c>
      <c r="T214">
        <v>4.7903159999998973E-2</v>
      </c>
      <c r="V214">
        <v>4.1712599999999989E-2</v>
      </c>
      <c r="W214">
        <v>7.6665600000001E-3</v>
      </c>
      <c r="X214">
        <v>0.10478425999999899</v>
      </c>
    </row>
    <row r="215" spans="2:24">
      <c r="B215">
        <v>9.1368900000000086E-3</v>
      </c>
      <c r="C215">
        <v>0.13170444000000003</v>
      </c>
      <c r="D215">
        <v>0.14670539000000005</v>
      </c>
      <c r="F215">
        <v>9.5601700000000345E-3</v>
      </c>
      <c r="G215">
        <v>0.13658257000000007</v>
      </c>
      <c r="H215">
        <v>0.16777691000000003</v>
      </c>
      <c r="J215">
        <v>2.2373270000000001E-2</v>
      </c>
      <c r="K215">
        <v>0.17655604999999996</v>
      </c>
      <c r="L215">
        <v>0.11639727000000002</v>
      </c>
      <c r="N215">
        <v>6.2434071000000008E-3</v>
      </c>
      <c r="O215">
        <v>0.15692500000000009</v>
      </c>
      <c r="P215">
        <v>0.11478857300000003</v>
      </c>
      <c r="R215">
        <v>8.7764967999999915E-3</v>
      </c>
      <c r="S215">
        <v>0.13429653899999994</v>
      </c>
      <c r="T215">
        <v>4.9482564000000007E-2</v>
      </c>
      <c r="V215">
        <v>5.5198589999999992E-2</v>
      </c>
      <c r="W215">
        <v>1.0390460000000101E-2</v>
      </c>
      <c r="X215">
        <v>0.10572573000000005</v>
      </c>
    </row>
    <row r="216" spans="2:24">
      <c r="B216">
        <v>1.5962119999999996E-2</v>
      </c>
      <c r="C216">
        <v>0.13605646999999998</v>
      </c>
      <c r="D216">
        <v>0.14702709999999897</v>
      </c>
      <c r="F216">
        <v>2.5272000000000072E-3</v>
      </c>
      <c r="G216">
        <v>0.14507901000000001</v>
      </c>
      <c r="H216">
        <v>0.168374999999999</v>
      </c>
      <c r="J216">
        <v>1.2491069999999993E-2</v>
      </c>
      <c r="K216">
        <v>0.17146559000000006</v>
      </c>
      <c r="L216">
        <v>0.11700480999999902</v>
      </c>
      <c r="N216">
        <v>4.5920710999999975E-3</v>
      </c>
      <c r="O216">
        <v>0.16200096100000005</v>
      </c>
      <c r="P216">
        <v>0.11549283299999896</v>
      </c>
      <c r="R216">
        <v>2.6029479599999988E-2</v>
      </c>
      <c r="S216">
        <v>0.12927868200000003</v>
      </c>
      <c r="T216">
        <v>5.1077604999998971E-2</v>
      </c>
      <c r="V216">
        <v>6.8818099999999993E-2</v>
      </c>
      <c r="W216">
        <v>1.3141330000000062E-2</v>
      </c>
      <c r="X216">
        <v>0.10667652999999894</v>
      </c>
    </row>
    <row r="217" spans="2:24">
      <c r="B217">
        <v>9.3749200000000088E-3</v>
      </c>
      <c r="C217">
        <v>0.11859228999999993</v>
      </c>
      <c r="D217">
        <v>0.14911950000000002</v>
      </c>
      <c r="F217">
        <v>3.0193330000000018E-2</v>
      </c>
      <c r="G217">
        <v>0.11090782999999993</v>
      </c>
      <c r="H217">
        <v>0.17236154000000001</v>
      </c>
      <c r="J217">
        <v>5.4736259999999981E-2</v>
      </c>
      <c r="K217">
        <v>0.19191189000000008</v>
      </c>
      <c r="L217">
        <v>0.11811525</v>
      </c>
      <c r="N217">
        <v>4.1513025500000002E-2</v>
      </c>
      <c r="O217">
        <v>0.14161224699999997</v>
      </c>
      <c r="P217">
        <v>0.11617739800000004</v>
      </c>
      <c r="R217">
        <v>4.6546968710000004E-2</v>
      </c>
      <c r="S217">
        <v>0.1490798459999999</v>
      </c>
      <c r="T217">
        <v>4.0284364999999996E-2</v>
      </c>
      <c r="V217">
        <v>1.8603299999999989E-2</v>
      </c>
      <c r="W217">
        <v>2.0072599999999552E-3</v>
      </c>
      <c r="X217">
        <v>0.10550394000000002</v>
      </c>
    </row>
    <row r="218" spans="2:24">
      <c r="B218">
        <v>2.5496899999999934E-3</v>
      </c>
      <c r="C218">
        <v>0.12294432</v>
      </c>
      <c r="D218">
        <v>0.14944120000000002</v>
      </c>
      <c r="F218">
        <v>2.3160359999999991E-2</v>
      </c>
      <c r="G218">
        <v>0.11940426999999998</v>
      </c>
      <c r="H218">
        <v>0.17295963</v>
      </c>
      <c r="J218">
        <v>4.4854059999999973E-2</v>
      </c>
      <c r="K218">
        <v>0.18682143000000007</v>
      </c>
      <c r="L218">
        <v>0.11872280000000002</v>
      </c>
      <c r="N218">
        <v>3.0677547300000003E-2</v>
      </c>
      <c r="O218">
        <v>0.14668820799999993</v>
      </c>
      <c r="P218">
        <v>0.11688165800000003</v>
      </c>
      <c r="R218">
        <v>2.9293985900000007E-2</v>
      </c>
      <c r="S218">
        <v>0.14406198899999989</v>
      </c>
      <c r="T218">
        <v>4.187940599999998E-2</v>
      </c>
      <c r="V218">
        <v>3.2222809999999991E-2</v>
      </c>
      <c r="W218">
        <v>4.7581300000000271E-3</v>
      </c>
      <c r="X218">
        <v>0.10645473000000003</v>
      </c>
    </row>
    <row r="219" spans="2:24">
      <c r="B219">
        <v>4.2755399999999943E-3</v>
      </c>
      <c r="C219">
        <v>0.12729634999999995</v>
      </c>
      <c r="D219">
        <v>0.14976289999999898</v>
      </c>
      <c r="F219">
        <v>1.6127390000000019E-2</v>
      </c>
      <c r="G219">
        <v>0.12790070999999992</v>
      </c>
      <c r="H219">
        <v>0.173557709999999</v>
      </c>
      <c r="J219">
        <v>3.4971870000000016E-2</v>
      </c>
      <c r="K219">
        <v>0.1817309800000001</v>
      </c>
      <c r="L219">
        <v>0.119330349999999</v>
      </c>
      <c r="N219">
        <v>1.9842069100000002E-2</v>
      </c>
      <c r="O219">
        <v>0.15176416800000003</v>
      </c>
      <c r="P219">
        <v>0.11758591699999901</v>
      </c>
      <c r="R219">
        <v>1.2041003100000006E-2</v>
      </c>
      <c r="S219">
        <v>0.13904413199999988</v>
      </c>
      <c r="T219">
        <v>4.3474447999998972E-2</v>
      </c>
      <c r="V219">
        <v>4.5842319999999992E-2</v>
      </c>
      <c r="W219">
        <v>7.5089899999999377E-3</v>
      </c>
      <c r="X219">
        <v>0.107405529999999</v>
      </c>
    </row>
    <row r="220" spans="2:24">
      <c r="B220">
        <v>1.1033860000000006E-2</v>
      </c>
      <c r="C220">
        <v>0.13160570999999999</v>
      </c>
      <c r="D220">
        <v>0.15008145000000001</v>
      </c>
      <c r="F220">
        <v>9.163370000000004E-3</v>
      </c>
      <c r="G220">
        <v>0.13631384999999996</v>
      </c>
      <c r="H220">
        <v>0.17414994000000003</v>
      </c>
      <c r="J220">
        <v>2.5186559999999969E-2</v>
      </c>
      <c r="K220">
        <v>0.17669043000000006</v>
      </c>
      <c r="L220">
        <v>0.11993194000000004</v>
      </c>
      <c r="N220">
        <v>9.1128211000000015E-3</v>
      </c>
      <c r="O220">
        <v>0.15679036499999999</v>
      </c>
      <c r="P220">
        <v>0.11828327300000005</v>
      </c>
      <c r="R220">
        <v>5.0428327999999939E-3</v>
      </c>
      <c r="S220">
        <v>0.13407546999999986</v>
      </c>
      <c r="T220">
        <v>4.5053852000000061E-2</v>
      </c>
      <c r="V220">
        <v>5.9328309999999995E-2</v>
      </c>
      <c r="W220">
        <v>1.0232889999999939E-2</v>
      </c>
      <c r="X220">
        <v>0.10834700000000005</v>
      </c>
    </row>
    <row r="221" spans="2:24">
      <c r="B221">
        <v>1.7859089999999994E-2</v>
      </c>
      <c r="C221">
        <v>0.13595773999999994</v>
      </c>
      <c r="D221">
        <v>0.15040314999999904</v>
      </c>
      <c r="F221">
        <v>2.1304000000000323E-3</v>
      </c>
      <c r="G221">
        <v>0.14481029000000001</v>
      </c>
      <c r="H221">
        <v>0.174748029999999</v>
      </c>
      <c r="J221">
        <v>1.5304360000000017E-2</v>
      </c>
      <c r="K221">
        <v>0.1715999800000001</v>
      </c>
      <c r="L221">
        <v>0.12053947999999898</v>
      </c>
      <c r="N221">
        <v>1.7226570999999968E-3</v>
      </c>
      <c r="O221">
        <v>0.16186632599999995</v>
      </c>
      <c r="P221">
        <v>0.11898753199999895</v>
      </c>
      <c r="R221">
        <v>2.2295815599999991E-2</v>
      </c>
      <c r="S221">
        <v>0.12905761299999996</v>
      </c>
      <c r="T221">
        <v>4.6648892999998914E-2</v>
      </c>
      <c r="V221">
        <v>7.2947819999999997E-2</v>
      </c>
      <c r="W221">
        <v>1.2983760000000011E-2</v>
      </c>
      <c r="X221">
        <v>0.10929779999999895</v>
      </c>
    </row>
    <row r="222" spans="2:24">
      <c r="B222">
        <v>7.4779600000000057E-3</v>
      </c>
      <c r="C222">
        <v>0.118493560000001</v>
      </c>
      <c r="D222">
        <v>0.15249556</v>
      </c>
      <c r="F222">
        <v>2.9796529999999988E-2</v>
      </c>
      <c r="G222">
        <v>0.11063911000000104</v>
      </c>
      <c r="H222">
        <v>0.17873456000000001</v>
      </c>
      <c r="J222">
        <v>5.7549539999999982E-2</v>
      </c>
      <c r="K222">
        <v>0.19204626999999908</v>
      </c>
      <c r="L222">
        <v>0.12164991999999999</v>
      </c>
      <c r="N222">
        <v>4.4382439500000002E-2</v>
      </c>
      <c r="O222">
        <v>0.14147761000000092</v>
      </c>
      <c r="P222">
        <v>0.11967209800000003</v>
      </c>
      <c r="R222">
        <v>5.0280632700000008E-2</v>
      </c>
      <c r="S222">
        <v>0.14885877600000097</v>
      </c>
      <c r="T222">
        <v>3.5855652999999994E-2</v>
      </c>
      <c r="V222">
        <v>2.2733019999999993E-2</v>
      </c>
      <c r="W222">
        <v>1.8496900000010141E-3</v>
      </c>
      <c r="X222">
        <v>0.10812521000000003</v>
      </c>
    </row>
    <row r="223" spans="2:24">
      <c r="B223">
        <v>6.5272999999999026E-4</v>
      </c>
      <c r="C223">
        <v>0.122845600000001</v>
      </c>
      <c r="D223">
        <v>0.15281726000000001</v>
      </c>
      <c r="F223">
        <v>2.2763560000000016E-2</v>
      </c>
      <c r="G223">
        <v>0.11913555000000109</v>
      </c>
      <c r="H223">
        <v>0.17933265000000001</v>
      </c>
      <c r="J223">
        <v>4.7667349999999997E-2</v>
      </c>
      <c r="K223">
        <v>0.186955819999999</v>
      </c>
      <c r="L223">
        <v>0.12225747000000001</v>
      </c>
      <c r="N223">
        <v>3.3546961300000004E-2</v>
      </c>
      <c r="O223">
        <v>0.14655357000000102</v>
      </c>
      <c r="P223">
        <v>0.12037635700000004</v>
      </c>
      <c r="R223">
        <v>3.3027649910000005E-2</v>
      </c>
      <c r="S223">
        <v>0.14384091900000096</v>
      </c>
      <c r="T223">
        <v>3.7450693999999979E-2</v>
      </c>
      <c r="V223">
        <v>3.6352529999999994E-2</v>
      </c>
      <c r="W223">
        <v>4.600560000001086E-3</v>
      </c>
      <c r="X223">
        <v>0.10907600000000001</v>
      </c>
    </row>
    <row r="224" spans="2:24">
      <c r="B224">
        <v>6.1725099999999922E-3</v>
      </c>
      <c r="C224">
        <v>0.12719763000000095</v>
      </c>
      <c r="D224">
        <v>0.15313895999999899</v>
      </c>
      <c r="F224">
        <v>1.5730589999999989E-2</v>
      </c>
      <c r="G224">
        <v>0.12763199000000092</v>
      </c>
      <c r="H224">
        <v>0.17993073999999901</v>
      </c>
      <c r="J224">
        <v>3.778514999999999E-2</v>
      </c>
      <c r="K224">
        <v>0.18186535999999909</v>
      </c>
      <c r="L224">
        <v>0.12286501999999896</v>
      </c>
      <c r="N224">
        <v>2.2711483100000002E-2</v>
      </c>
      <c r="O224">
        <v>0.15162953000000112</v>
      </c>
      <c r="P224">
        <v>0.12108061699999903</v>
      </c>
      <c r="R224">
        <v>1.5774667100000007E-2</v>
      </c>
      <c r="S224">
        <v>0.13882306200000094</v>
      </c>
      <c r="T224">
        <v>3.9045735999998971E-2</v>
      </c>
      <c r="V224">
        <v>4.9972039999999995E-2</v>
      </c>
      <c r="W224">
        <v>7.3514300000010468E-3</v>
      </c>
      <c r="X224">
        <v>0.11002679999999901</v>
      </c>
    </row>
    <row r="225" spans="2:24">
      <c r="B225">
        <v>1.293082000000001E-2</v>
      </c>
      <c r="C225">
        <v>0.13150699000000099</v>
      </c>
      <c r="D225">
        <v>0.15345751000000002</v>
      </c>
      <c r="F225">
        <v>8.7665700000000291E-3</v>
      </c>
      <c r="G225">
        <v>0.13604513000000096</v>
      </c>
      <c r="H225">
        <v>0.18052296000000004</v>
      </c>
      <c r="J225">
        <v>2.7999839999999998E-2</v>
      </c>
      <c r="K225">
        <v>0.17682481999999899</v>
      </c>
      <c r="L225">
        <v>0.12346661</v>
      </c>
      <c r="N225">
        <v>1.1982235100000002E-2</v>
      </c>
      <c r="O225">
        <v>0.15665573000000099</v>
      </c>
      <c r="P225">
        <v>0.12177797200000004</v>
      </c>
      <c r="R225">
        <v>1.3091687999999893E-3</v>
      </c>
      <c r="S225">
        <v>0.13385440000000093</v>
      </c>
      <c r="T225">
        <v>4.0625139000000032E-2</v>
      </c>
      <c r="V225">
        <v>6.3458029999999999E-2</v>
      </c>
      <c r="W225">
        <v>1.0075320000000998E-2</v>
      </c>
      <c r="X225">
        <v>0.11096827000000001</v>
      </c>
    </row>
    <row r="226" spans="2:24">
      <c r="B226">
        <v>1.9756049999999997E-2</v>
      </c>
      <c r="C226">
        <v>0.13585902000000094</v>
      </c>
      <c r="D226">
        <v>0.15377920999999906</v>
      </c>
      <c r="F226">
        <v>1.7336000000000018E-3</v>
      </c>
      <c r="G226">
        <v>0.14454158000000095</v>
      </c>
      <c r="H226">
        <v>0.18112104999999906</v>
      </c>
      <c r="J226">
        <v>1.8117649999999985E-2</v>
      </c>
      <c r="K226">
        <v>0.17173435999999909</v>
      </c>
      <c r="L226">
        <v>0.12407414999999905</v>
      </c>
      <c r="N226">
        <v>1.1467569000000039E-3</v>
      </c>
      <c r="O226">
        <v>0.16173169000000109</v>
      </c>
      <c r="P226">
        <v>0.12248223099999905</v>
      </c>
      <c r="R226">
        <v>1.8562151599999993E-2</v>
      </c>
      <c r="S226">
        <v>0.12883654300000091</v>
      </c>
      <c r="T226">
        <v>4.2220180999998969E-2</v>
      </c>
      <c r="V226">
        <v>7.707754E-2</v>
      </c>
      <c r="W226">
        <v>1.282619000000107E-2</v>
      </c>
      <c r="X226">
        <v>0.11191906999999895</v>
      </c>
    </row>
    <row r="227" spans="2:24">
      <c r="B227">
        <v>5.5809900000000079E-3</v>
      </c>
      <c r="C227">
        <v>0.11839484</v>
      </c>
      <c r="D227">
        <v>0.15587161000000002</v>
      </c>
      <c r="F227">
        <v>2.9399730000000013E-2</v>
      </c>
      <c r="G227">
        <v>0.11037039000000015</v>
      </c>
      <c r="H227">
        <v>0.18510759000000002</v>
      </c>
      <c r="J227">
        <v>6.0362829999999978E-2</v>
      </c>
      <c r="K227">
        <v>0.19218066</v>
      </c>
      <c r="L227">
        <v>0.12518459000000001</v>
      </c>
      <c r="N227">
        <v>4.7251853500000003E-2</v>
      </c>
      <c r="O227">
        <v>0.14134298000000001</v>
      </c>
      <c r="P227">
        <v>0.12316679700000002</v>
      </c>
      <c r="R227">
        <v>5.4014296700000006E-2</v>
      </c>
      <c r="S227">
        <v>0.14863771000000003</v>
      </c>
      <c r="T227">
        <v>3.1426939999999993E-2</v>
      </c>
      <c r="V227">
        <v>2.6862739999999996E-2</v>
      </c>
      <c r="W227">
        <v>1.6921200000000747E-3</v>
      </c>
      <c r="X227">
        <v>0.11074647000000001</v>
      </c>
    </row>
    <row r="228" spans="2:24">
      <c r="B228">
        <v>1.2442400000000076E-3</v>
      </c>
      <c r="C228">
        <v>0.12274687000000006</v>
      </c>
      <c r="D228">
        <v>0.15619332000000002</v>
      </c>
      <c r="F228">
        <v>2.2366759999999986E-2</v>
      </c>
      <c r="G228">
        <v>0.11886682999999998</v>
      </c>
      <c r="H228">
        <v>0.18570568000000001</v>
      </c>
      <c r="J228">
        <v>5.0480639999999966E-2</v>
      </c>
      <c r="K228">
        <v>0.18709019999999998</v>
      </c>
      <c r="L228">
        <v>0.12579214</v>
      </c>
      <c r="N228">
        <v>3.6416375300000005E-2</v>
      </c>
      <c r="O228">
        <v>0.14641894000000011</v>
      </c>
      <c r="P228">
        <v>0.12387105600000003</v>
      </c>
      <c r="R228">
        <v>3.6761313920000011E-2</v>
      </c>
      <c r="S228">
        <v>0.1436198500000001</v>
      </c>
      <c r="T228">
        <v>3.3021981999999978E-2</v>
      </c>
      <c r="V228">
        <v>4.0482259999999992E-2</v>
      </c>
      <c r="W228">
        <v>4.4429900000000355E-3</v>
      </c>
      <c r="X228">
        <v>0.11169727000000002</v>
      </c>
    </row>
    <row r="229" spans="2:24">
      <c r="B229">
        <v>8.0694699999999953E-3</v>
      </c>
      <c r="C229">
        <v>0.12709890000000001</v>
      </c>
      <c r="D229">
        <v>0.15651501999999901</v>
      </c>
      <c r="F229">
        <v>1.5333780000000019E-2</v>
      </c>
      <c r="G229">
        <v>0.12736327000000003</v>
      </c>
      <c r="H229">
        <v>0.18630376999999898</v>
      </c>
      <c r="J229">
        <v>4.0598440000000013E-2</v>
      </c>
      <c r="K229">
        <v>0.18199975000000002</v>
      </c>
      <c r="L229">
        <v>0.12639968999999898</v>
      </c>
      <c r="N229">
        <v>2.5580897100000003E-2</v>
      </c>
      <c r="O229">
        <v>0.15149489999999999</v>
      </c>
      <c r="P229">
        <v>0.12457531599999902</v>
      </c>
      <c r="R229">
        <v>1.9508331100000009E-2</v>
      </c>
      <c r="S229">
        <v>0.13860198999999995</v>
      </c>
      <c r="T229">
        <v>3.4617022999998998E-2</v>
      </c>
      <c r="V229">
        <v>5.4101769999999993E-2</v>
      </c>
      <c r="W229">
        <v>7.1938600000001074E-3</v>
      </c>
      <c r="X229">
        <v>0.11264806999999902</v>
      </c>
    </row>
    <row r="230" spans="2:24">
      <c r="B230">
        <v>1.4827790000000007E-2</v>
      </c>
      <c r="C230">
        <v>0.13140826999999999</v>
      </c>
      <c r="D230">
        <v>0.15683357000000003</v>
      </c>
      <c r="F230">
        <v>8.3697600000000039E-3</v>
      </c>
      <c r="G230">
        <v>0.13577642000000001</v>
      </c>
      <c r="H230">
        <v>0.18689599000000004</v>
      </c>
      <c r="J230">
        <v>3.0813129999999966E-2</v>
      </c>
      <c r="K230">
        <v>0.17695919999999998</v>
      </c>
      <c r="L230">
        <v>0.12700128000000002</v>
      </c>
      <c r="N230">
        <v>1.4851649100000003E-2</v>
      </c>
      <c r="O230">
        <v>0.15652109000000014</v>
      </c>
      <c r="P230">
        <v>0.12527267100000003</v>
      </c>
      <c r="R230">
        <v>2.4244952000000083E-3</v>
      </c>
      <c r="S230">
        <v>0.13363333000000011</v>
      </c>
      <c r="T230">
        <v>3.6196426999999975E-2</v>
      </c>
      <c r="V230">
        <v>6.7587750000000002E-2</v>
      </c>
      <c r="W230">
        <v>9.9177500000000585E-3</v>
      </c>
      <c r="X230">
        <v>0.11358954000000002</v>
      </c>
    </row>
    <row r="231" spans="2:24">
      <c r="B231">
        <v>2.1653019999999995E-2</v>
      </c>
      <c r="C231">
        <v>0.13576030000000006</v>
      </c>
      <c r="D231">
        <v>0.15715526999999901</v>
      </c>
      <c r="F231">
        <v>1.3367900000000321E-3</v>
      </c>
      <c r="G231">
        <v>0.14427286000000006</v>
      </c>
      <c r="H231">
        <v>0.18749407999999895</v>
      </c>
      <c r="J231">
        <v>2.0930940000000009E-2</v>
      </c>
      <c r="K231">
        <v>0.17186875000000001</v>
      </c>
      <c r="L231">
        <v>0.12760882999999895</v>
      </c>
      <c r="N231">
        <v>4.0161709000000045E-3</v>
      </c>
      <c r="O231">
        <v>0.16159705000000002</v>
      </c>
      <c r="P231">
        <v>0.12597692999999904</v>
      </c>
      <c r="R231">
        <v>1.4828487599999995E-2</v>
      </c>
      <c r="S231">
        <v>0.12861546999999995</v>
      </c>
      <c r="T231">
        <v>3.779146799999894E-2</v>
      </c>
      <c r="V231">
        <v>8.1207269999999998E-2</v>
      </c>
      <c r="W231">
        <v>1.266862000000013E-2</v>
      </c>
      <c r="X231">
        <v>0.11454033999999896</v>
      </c>
    </row>
    <row r="232" spans="2:24">
      <c r="B232">
        <v>3.6840300000000048E-3</v>
      </c>
      <c r="C232">
        <v>0.11829612</v>
      </c>
      <c r="D232">
        <v>0.15924767000000001</v>
      </c>
      <c r="F232">
        <v>2.9002919999999988E-2</v>
      </c>
      <c r="G232">
        <v>0.11010167000000004</v>
      </c>
      <c r="H232">
        <v>0.19148062000000002</v>
      </c>
      <c r="J232">
        <v>6.3176120000000002E-2</v>
      </c>
      <c r="K232">
        <v>0.1923150400000001</v>
      </c>
      <c r="L232">
        <v>0.12871926</v>
      </c>
      <c r="N232">
        <v>5.0121267500000004E-2</v>
      </c>
      <c r="O232">
        <v>0.14120834000000004</v>
      </c>
      <c r="P232">
        <v>0.12666149600000004</v>
      </c>
      <c r="R232">
        <v>5.7747960700000003E-2</v>
      </c>
      <c r="S232">
        <v>0.1484166400000001</v>
      </c>
      <c r="T232">
        <v>2.6998227999999992E-2</v>
      </c>
      <c r="V232">
        <v>3.0992469999999994E-2</v>
      </c>
      <c r="W232">
        <v>1.5345600000000736E-3</v>
      </c>
      <c r="X232">
        <v>0.11336774000000002</v>
      </c>
    </row>
    <row r="233" spans="2:24">
      <c r="B233">
        <v>3.1412100000000054E-3</v>
      </c>
      <c r="C233">
        <v>0.12264815000000018</v>
      </c>
      <c r="D233">
        <v>0.15956938000000001</v>
      </c>
      <c r="F233">
        <v>2.1969950000000016E-2</v>
      </c>
      <c r="G233">
        <v>0.11859811000000009</v>
      </c>
      <c r="H233">
        <v>0.19207871000000001</v>
      </c>
      <c r="J233">
        <v>5.3293919999999995E-2</v>
      </c>
      <c r="K233">
        <v>0.18722459000000002</v>
      </c>
      <c r="L233">
        <v>0.12932681000000001</v>
      </c>
      <c r="N233">
        <v>3.9285789300000006E-2</v>
      </c>
      <c r="O233">
        <v>0.14628429999999992</v>
      </c>
      <c r="P233">
        <v>0.12736575600000002</v>
      </c>
      <c r="R233">
        <v>4.0494977922000006E-2</v>
      </c>
      <c r="S233">
        <v>0.14339877999999995</v>
      </c>
      <c r="T233">
        <v>2.8593269000000004E-2</v>
      </c>
      <c r="V233">
        <v>4.4611979999999996E-2</v>
      </c>
      <c r="W233">
        <v>4.2854199999999842E-3</v>
      </c>
      <c r="X233">
        <v>0.11431854000000002</v>
      </c>
    </row>
    <row r="234" spans="2:24">
      <c r="B234">
        <v>9.9664399999999931E-3</v>
      </c>
      <c r="C234">
        <v>0.12700018000000013</v>
      </c>
      <c r="D234">
        <v>0.15989107999999896</v>
      </c>
      <c r="F234">
        <v>1.4936979999999989E-2</v>
      </c>
      <c r="G234">
        <v>0.12709456000000008</v>
      </c>
      <c r="H234">
        <v>0.19267678999999899</v>
      </c>
      <c r="J234">
        <v>4.3411729999999982E-2</v>
      </c>
      <c r="K234">
        <v>0.18213413000000012</v>
      </c>
      <c r="L234">
        <v>0.129934359999999</v>
      </c>
      <c r="N234">
        <v>2.8450311100000004E-2</v>
      </c>
      <c r="O234">
        <v>0.15136026000000002</v>
      </c>
      <c r="P234">
        <v>0.12807001499999901</v>
      </c>
      <c r="R234">
        <v>2.3241995100000006E-2</v>
      </c>
      <c r="S234">
        <v>0.13838092000000002</v>
      </c>
      <c r="T234">
        <v>3.0188310999998996E-2</v>
      </c>
      <c r="V234">
        <v>5.8231489999999997E-2</v>
      </c>
      <c r="W234">
        <v>7.0362900000000561E-3</v>
      </c>
      <c r="X234">
        <v>0.11526933999999897</v>
      </c>
    </row>
    <row r="235" spans="2:24">
      <c r="B235">
        <v>1.672475000000001E-2</v>
      </c>
      <c r="C235">
        <v>0.13130954000000006</v>
      </c>
      <c r="D235">
        <v>0.16020963000000005</v>
      </c>
      <c r="F235">
        <v>7.9729600000000289E-3</v>
      </c>
      <c r="G235">
        <v>0.13550770000000012</v>
      </c>
      <c r="H235">
        <v>0.19326902000000004</v>
      </c>
      <c r="J235">
        <v>3.362641999999999E-2</v>
      </c>
      <c r="K235">
        <v>0.17709359000000002</v>
      </c>
      <c r="L235">
        <v>0.13053595000000004</v>
      </c>
      <c r="N235">
        <v>1.7721063100000004E-2</v>
      </c>
      <c r="O235">
        <v>0.15638645999999989</v>
      </c>
      <c r="P235">
        <v>0.12876737000000002</v>
      </c>
      <c r="R235">
        <v>6.158159200000006E-3</v>
      </c>
      <c r="S235">
        <v>0.13341225999999995</v>
      </c>
      <c r="T235">
        <v>3.176771500000003E-2</v>
      </c>
      <c r="V235">
        <v>7.171748E-2</v>
      </c>
      <c r="W235">
        <v>9.7601800000000072E-3</v>
      </c>
      <c r="X235">
        <v>0.11621081000000003</v>
      </c>
    </row>
    <row r="236" spans="2:24">
      <c r="B236">
        <v>2.3549979999999998E-2</v>
      </c>
      <c r="C236">
        <v>0.13566157000000001</v>
      </c>
      <c r="D236">
        <v>0.16053132999999903</v>
      </c>
      <c r="F236">
        <v>9.3999000000000166E-4</v>
      </c>
      <c r="G236">
        <v>0.14400414000000017</v>
      </c>
      <c r="H236">
        <v>0.19386710999999895</v>
      </c>
      <c r="J236">
        <v>2.3744219999999983E-2</v>
      </c>
      <c r="K236">
        <v>0.17200313000000012</v>
      </c>
      <c r="L236">
        <v>0.13114349999999902</v>
      </c>
      <c r="N236">
        <v>6.8855849000000052E-3</v>
      </c>
      <c r="O236">
        <v>0.16146242</v>
      </c>
      <c r="P236">
        <v>0.12947162999999901</v>
      </c>
      <c r="R236">
        <v>1.1094823599999991E-2</v>
      </c>
      <c r="S236">
        <v>0.12839440000000002</v>
      </c>
      <c r="T236">
        <v>3.3362755999998994E-2</v>
      </c>
      <c r="V236">
        <v>8.5336990000000001E-2</v>
      </c>
      <c r="W236">
        <v>1.2511050000000079E-2</v>
      </c>
      <c r="X236">
        <v>0.11716160999999897</v>
      </c>
    </row>
    <row r="237" spans="2:24">
      <c r="B237">
        <v>1.7620999999999887E-3</v>
      </c>
      <c r="C237">
        <v>0.11819609000000009</v>
      </c>
      <c r="D237">
        <v>0.16266815000000001</v>
      </c>
      <c r="F237">
        <v>2.8600899999999985E-2</v>
      </c>
      <c r="G237">
        <v>0.10982941999999984</v>
      </c>
      <c r="H237">
        <v>0.19793750000000002</v>
      </c>
      <c r="J237">
        <v>6.6026420000000002E-2</v>
      </c>
      <c r="K237">
        <v>0.19245119000000011</v>
      </c>
      <c r="L237">
        <v>0.13230043999999999</v>
      </c>
      <c r="N237">
        <v>5.3028436900000003E-2</v>
      </c>
      <c r="O237">
        <v>0.14107192999999985</v>
      </c>
      <c r="P237">
        <v>0.13020217800000003</v>
      </c>
      <c r="R237">
        <v>6.1530751900000007E-2</v>
      </c>
      <c r="S237">
        <v>0.14819266000000009</v>
      </c>
      <c r="T237">
        <v>2.2511242999999993E-2</v>
      </c>
      <c r="V237">
        <v>3.5176529999999984E-2</v>
      </c>
      <c r="W237">
        <v>1.3749099999997849E-3</v>
      </c>
      <c r="X237">
        <v>0.1160235</v>
      </c>
    </row>
    <row r="238" spans="2:24">
      <c r="B238">
        <v>5.063129999999999E-3</v>
      </c>
      <c r="C238">
        <v>0.12254812999999998</v>
      </c>
      <c r="D238">
        <v>0.16298986000000001</v>
      </c>
      <c r="F238">
        <v>2.1567930000000013E-2</v>
      </c>
      <c r="G238">
        <v>0.11832585999999989</v>
      </c>
      <c r="H238">
        <v>0.19853559000000001</v>
      </c>
      <c r="J238">
        <v>5.6144229999999989E-2</v>
      </c>
      <c r="K238">
        <v>0.18736074000000014</v>
      </c>
      <c r="L238">
        <v>0.13290799</v>
      </c>
      <c r="N238">
        <v>4.2192958700000005E-2</v>
      </c>
      <c r="O238">
        <v>0.14614788999999995</v>
      </c>
      <c r="P238">
        <v>0.13090643800000004</v>
      </c>
      <c r="R238">
        <v>4.4277769080000008E-2</v>
      </c>
      <c r="S238">
        <v>0.14317479999999994</v>
      </c>
      <c r="T238">
        <v>2.4106284000000006E-2</v>
      </c>
      <c r="V238">
        <v>4.8796039999999985E-2</v>
      </c>
      <c r="W238">
        <v>4.1257799999998568E-3</v>
      </c>
      <c r="X238">
        <v>0.1169743</v>
      </c>
    </row>
    <row r="239" spans="2:24">
      <c r="B239">
        <v>1.1888360000000014E-2</v>
      </c>
      <c r="C239">
        <v>0.12690015999999993</v>
      </c>
      <c r="D239">
        <v>0.16331155999999897</v>
      </c>
      <c r="F239">
        <v>1.4534959999999986E-2</v>
      </c>
      <c r="G239">
        <v>0.12682229999999994</v>
      </c>
      <c r="H239">
        <v>0.19913367999999898</v>
      </c>
      <c r="J239">
        <v>4.626203000000001E-2</v>
      </c>
      <c r="K239">
        <v>0.18227029000000017</v>
      </c>
      <c r="L239">
        <v>0.13351553999999896</v>
      </c>
      <c r="N239">
        <v>3.1357480500000007E-2</v>
      </c>
      <c r="O239">
        <v>0.15122385999999999</v>
      </c>
      <c r="P239">
        <v>0.13161069699999903</v>
      </c>
      <c r="R239">
        <v>2.7024786300000006E-2</v>
      </c>
      <c r="S239">
        <v>0.13815694000000001</v>
      </c>
      <c r="T239">
        <v>2.5701325999998997E-2</v>
      </c>
      <c r="V239">
        <v>6.2415549999999986E-2</v>
      </c>
      <c r="W239">
        <v>6.8766499999999287E-3</v>
      </c>
      <c r="X239">
        <v>0.11792509999999898</v>
      </c>
    </row>
    <row r="240" spans="2:24">
      <c r="B240">
        <v>1.8646679999999999E-2</v>
      </c>
      <c r="C240">
        <v>0.13120952000000008</v>
      </c>
      <c r="D240">
        <v>0.16363011000000005</v>
      </c>
      <c r="F240">
        <v>7.570940000000026E-3</v>
      </c>
      <c r="G240">
        <v>0.13523543999999998</v>
      </c>
      <c r="H240">
        <v>0.19972590000000004</v>
      </c>
      <c r="J240">
        <v>3.6476720000000018E-2</v>
      </c>
      <c r="K240">
        <v>0.17722974000000014</v>
      </c>
      <c r="L240">
        <v>0.13411713</v>
      </c>
      <c r="N240">
        <v>2.0628232500000003E-2</v>
      </c>
      <c r="O240">
        <v>0.15625004999999992</v>
      </c>
      <c r="P240">
        <v>0.13230805200000004</v>
      </c>
      <c r="R240">
        <v>9.9409504000000058E-3</v>
      </c>
      <c r="S240">
        <v>0.13318827999999994</v>
      </c>
      <c r="T240">
        <v>2.7280730000000031E-2</v>
      </c>
      <c r="V240">
        <v>7.590153999999999E-2</v>
      </c>
      <c r="W240">
        <v>9.6005399999998797E-3</v>
      </c>
      <c r="X240">
        <v>0.11886657000000003</v>
      </c>
    </row>
    <row r="241" spans="2:24">
      <c r="B241">
        <v>2.5471910000000014E-2</v>
      </c>
      <c r="C241">
        <v>0.13556155000000003</v>
      </c>
      <c r="D241">
        <v>0.16395180999999903</v>
      </c>
      <c r="F241">
        <v>5.3796999999999873E-4</v>
      </c>
      <c r="G241">
        <v>0.14373188999999997</v>
      </c>
      <c r="H241">
        <v>0.20032398999999895</v>
      </c>
      <c r="J241">
        <v>2.6594530000000005E-2</v>
      </c>
      <c r="K241">
        <v>0.17213929000000017</v>
      </c>
      <c r="L241">
        <v>0.13472467999999899</v>
      </c>
      <c r="N241">
        <v>9.7927543000000047E-3</v>
      </c>
      <c r="O241">
        <v>0.16132601000000002</v>
      </c>
      <c r="P241">
        <v>0.13301231199999902</v>
      </c>
      <c r="R241">
        <v>7.3120323999999945E-3</v>
      </c>
      <c r="S241">
        <v>0.12817042000000001</v>
      </c>
      <c r="T241">
        <v>2.8875770999998995E-2</v>
      </c>
      <c r="V241">
        <v>8.9521049999999991E-2</v>
      </c>
      <c r="W241">
        <v>1.235140999999973E-2</v>
      </c>
      <c r="X241">
        <v>0.11981736999999898</v>
      </c>
    </row>
    <row r="242" spans="2:24">
      <c r="B242">
        <v>1.3487000000000915E-4</v>
      </c>
      <c r="C242">
        <v>0.11809737000001008</v>
      </c>
      <c r="D242">
        <v>0.16604421</v>
      </c>
      <c r="F242">
        <v>2.8204090000000015E-2</v>
      </c>
      <c r="G242">
        <v>0.10956070000000984</v>
      </c>
      <c r="H242">
        <v>0.20431053000000002</v>
      </c>
      <c r="J242">
        <v>6.8839709999999998E-2</v>
      </c>
      <c r="K242">
        <v>0.19258557999998993</v>
      </c>
      <c r="L242">
        <v>0.13583511000000001</v>
      </c>
      <c r="N242">
        <v>5.5897850900000004E-2</v>
      </c>
      <c r="O242">
        <v>0.14093730000001004</v>
      </c>
      <c r="P242">
        <v>0.13369687700000002</v>
      </c>
      <c r="R242">
        <v>6.5264415900000011E-2</v>
      </c>
      <c r="S242">
        <v>0.14797159000001003</v>
      </c>
      <c r="T242">
        <v>1.8082530999999992E-2</v>
      </c>
      <c r="V242">
        <v>3.9306249999999987E-2</v>
      </c>
      <c r="W242">
        <v>1.2173400000099477E-3</v>
      </c>
      <c r="X242">
        <v>0.11864477000000001</v>
      </c>
    </row>
    <row r="243" spans="2:24">
      <c r="B243">
        <v>6.9600999999999968E-3</v>
      </c>
      <c r="C243">
        <v>0.12244940000001026</v>
      </c>
      <c r="D243">
        <v>0.16636592</v>
      </c>
      <c r="F243">
        <v>2.1171119999999988E-2</v>
      </c>
      <c r="G243">
        <v>0.11805714000000989</v>
      </c>
      <c r="H243">
        <v>0.20490861000000002</v>
      </c>
      <c r="J243">
        <v>5.8957509999999991E-2</v>
      </c>
      <c r="K243">
        <v>0.18749512999998996</v>
      </c>
      <c r="L243">
        <v>0.13644265999999999</v>
      </c>
      <c r="N243">
        <v>4.5062372700000006E-2</v>
      </c>
      <c r="O243">
        <v>0.14601326000001014</v>
      </c>
      <c r="P243">
        <v>0.13440113700000003</v>
      </c>
      <c r="R243">
        <v>4.8011433090000007E-2</v>
      </c>
      <c r="S243">
        <v>0.1429537300000101</v>
      </c>
      <c r="T243">
        <v>1.9677572000000004E-2</v>
      </c>
      <c r="V243">
        <v>5.2925759999999988E-2</v>
      </c>
      <c r="W243">
        <v>3.9682100000100196E-3</v>
      </c>
      <c r="X243">
        <v>0.11959557000000001</v>
      </c>
    </row>
    <row r="244" spans="2:24">
      <c r="B244">
        <v>1.3785330000000012E-2</v>
      </c>
      <c r="C244">
        <v>0.12680143000001021</v>
      </c>
      <c r="D244">
        <v>0.16668761999999898</v>
      </c>
      <c r="F244">
        <v>1.4138150000000016E-2</v>
      </c>
      <c r="G244">
        <v>0.12655358000000994</v>
      </c>
      <c r="H244">
        <v>0.20550669999999899</v>
      </c>
      <c r="J244">
        <v>4.9075319999999978E-2</v>
      </c>
      <c r="K244">
        <v>0.18240466999999005</v>
      </c>
      <c r="L244">
        <v>0.13705020999999898</v>
      </c>
      <c r="N244">
        <v>3.42268945E-2</v>
      </c>
      <c r="O244">
        <v>0.15108922000001002</v>
      </c>
      <c r="P244">
        <v>0.13510539599999902</v>
      </c>
      <c r="R244">
        <v>3.075845029000001E-2</v>
      </c>
      <c r="S244">
        <v>0.13793587000001017</v>
      </c>
      <c r="T244">
        <v>2.1272613999998996E-2</v>
      </c>
      <c r="V244">
        <v>6.654526999999999E-2</v>
      </c>
      <c r="W244">
        <v>6.7190800000098694E-3</v>
      </c>
      <c r="X244">
        <v>0.12054635999999899</v>
      </c>
    </row>
    <row r="245" spans="2:24">
      <c r="B245">
        <v>2.0543640000000002E-2</v>
      </c>
      <c r="C245">
        <v>0.13111080000001007</v>
      </c>
      <c r="D245">
        <v>0.16700617000000001</v>
      </c>
      <c r="F245">
        <v>7.1741300000000008E-3</v>
      </c>
      <c r="G245">
        <v>0.13496673000000992</v>
      </c>
      <c r="H245">
        <v>0.20609893000000004</v>
      </c>
      <c r="J245">
        <v>3.9290009999999986E-2</v>
      </c>
      <c r="K245">
        <v>0.17736411999998991</v>
      </c>
      <c r="L245">
        <v>0.13765180000000002</v>
      </c>
      <c r="N245">
        <v>2.3497646500000004E-2</v>
      </c>
      <c r="O245">
        <v>0.15611542000001011</v>
      </c>
      <c r="P245">
        <v>0.13580275100000003</v>
      </c>
      <c r="R245">
        <v>1.3674614400000007E-2</v>
      </c>
      <c r="S245">
        <v>0.13296721000001011</v>
      </c>
      <c r="T245">
        <v>2.2852017000000002E-2</v>
      </c>
      <c r="V245">
        <v>8.0031259999999993E-2</v>
      </c>
      <c r="W245">
        <v>9.4429700000100425E-3</v>
      </c>
      <c r="X245">
        <v>0.12148784000000004</v>
      </c>
    </row>
    <row r="246" spans="2:24">
      <c r="B246">
        <v>2.736886999999999E-2</v>
      </c>
      <c r="C246">
        <v>0.13546283000001025</v>
      </c>
      <c r="D246">
        <v>0.16732786999999899</v>
      </c>
      <c r="F246">
        <v>1.4116000000002904E-4</v>
      </c>
      <c r="G246">
        <v>0.14346317000000997</v>
      </c>
      <c r="H246">
        <v>0.20669700999999902</v>
      </c>
      <c r="J246">
        <v>2.9407809999999979E-2</v>
      </c>
      <c r="K246">
        <v>0.17227366999998994</v>
      </c>
      <c r="L246">
        <v>0.13825934999999895</v>
      </c>
      <c r="N246">
        <v>1.2662168300000002E-2</v>
      </c>
      <c r="O246">
        <v>0.16119138000000999</v>
      </c>
      <c r="P246">
        <v>0.13650701099999901</v>
      </c>
      <c r="R246">
        <v>3.5783683999999899E-3</v>
      </c>
      <c r="S246">
        <v>0.12794935000001018</v>
      </c>
      <c r="T246">
        <v>2.4447058999998938E-2</v>
      </c>
      <c r="V246">
        <v>9.3650769999999994E-2</v>
      </c>
      <c r="W246">
        <v>1.2193840000009892E-2</v>
      </c>
      <c r="X246">
        <v>0.12243863999999899</v>
      </c>
    </row>
    <row r="247" spans="2:24">
      <c r="B247">
        <f>_xlfn.STDEV.P(B2:B246)</f>
        <v>2.2812616890718406E-2</v>
      </c>
      <c r="C247">
        <f t="shared" ref="C247:D247" si="0">_xlfn.STDEV.P(C2:C246)</f>
        <v>1.2329816685869008E-2</v>
      </c>
      <c r="D247">
        <f t="shared" si="0"/>
        <v>1.2613304472821564E-2</v>
      </c>
      <c r="F247">
        <f>_xlfn.STDEV.P(F2:F246)</f>
        <v>1.485094483747665E-2</v>
      </c>
      <c r="G247">
        <f t="shared" ref="G247" si="1">_xlfn.STDEV.P(G2:G246)</f>
        <v>1.1482378513474547E-2</v>
      </c>
      <c r="H247">
        <f t="shared" ref="H247" si="2">_xlfn.STDEV.P(H2:H246)</f>
        <v>2.3235821145735382E-2</v>
      </c>
      <c r="J247">
        <f>_xlfn.STDEV.P(J2:J246)</f>
        <v>1.4850241997686163E-2</v>
      </c>
      <c r="K247">
        <f t="shared" ref="K247" si="3">_xlfn.STDEV.P(K2:K246)</f>
        <v>7.2969722330691739E-3</v>
      </c>
      <c r="L247">
        <f t="shared" ref="L247" si="4">_xlfn.STDEV.P(L2:L246)</f>
        <v>1.6265329219752218E-2</v>
      </c>
      <c r="N247">
        <f>_xlfn.STDEV.P(N2:N246)</f>
        <v>1.6059335823724701E-2</v>
      </c>
      <c r="O247">
        <f t="shared" ref="O247" si="5">_xlfn.STDEV.P(O2:O246)</f>
        <v>6.8562847757825899E-3</v>
      </c>
      <c r="P247">
        <f t="shared" ref="P247" si="6">_xlfn.STDEV.P(P2:P246)</f>
        <v>1.2807851760857263E-2</v>
      </c>
      <c r="R247">
        <f>_xlfn.STDEV.P(R2:R246)</f>
        <v>1.7472085512364E-2</v>
      </c>
      <c r="S247">
        <f t="shared" ref="S247" si="7">_xlfn.STDEV.P(S2:S246)</f>
        <v>6.7727316725182127E-3</v>
      </c>
      <c r="T247">
        <f t="shared" ref="T247" si="8">_xlfn.STDEV.P(T2:T246)</f>
        <v>1.6371628170412607E-2</v>
      </c>
      <c r="V247">
        <f>_xlfn.STDEV.P(V2:V246)</f>
        <v>2.3520518842993703E-2</v>
      </c>
      <c r="W247">
        <f t="shared" ref="W247" si="9">_xlfn.STDEV.P(W2:W246)</f>
        <v>3.7018294549017584E-3</v>
      </c>
      <c r="X247">
        <f t="shared" ref="X247" si="10">_xlfn.STDEV.P(X2:X246)</f>
        <v>9.1609169978277647E-3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B13" zoomScale="110" zoomScaleNormal="110" workbookViewId="0">
      <selection activeCell="O27" sqref="O27"/>
    </sheetView>
  </sheetViews>
  <sheetFormatPr defaultColWidth="8.7109375" defaultRowHeight="15"/>
  <cols>
    <col min="3" max="3" width="7.5703125" bestFit="1" customWidth="1"/>
    <col min="4" max="12" width="11.85546875" bestFit="1" customWidth="1"/>
    <col min="23" max="23" width="5.42578125" bestFit="1" customWidth="1"/>
    <col min="24" max="24" width="6.42578125" bestFit="1" customWidth="1"/>
    <col min="25" max="25" width="9" bestFit="1" customWidth="1"/>
    <col min="26" max="26" width="6.42578125" bestFit="1" customWidth="1"/>
    <col min="27" max="27" width="9.140625" bestFit="1" customWidth="1"/>
    <col min="28" max="28" width="6.28515625" bestFit="1" customWidth="1"/>
    <col min="29" max="29" width="9" bestFit="1" customWidth="1"/>
  </cols>
  <sheetData>
    <row r="1" spans="1:29">
      <c r="A1" s="1" t="s">
        <v>10</v>
      </c>
      <c r="B1" s="1" t="s">
        <v>11</v>
      </c>
      <c r="C1" s="1" t="s">
        <v>12</v>
      </c>
    </row>
    <row r="2" spans="1:29">
      <c r="A2" s="2">
        <v>19.995878498652999</v>
      </c>
      <c r="B2" s="2">
        <v>15.228777232838899</v>
      </c>
      <c r="C2" s="2">
        <v>6.57517699388079</v>
      </c>
    </row>
    <row r="4" spans="1:29">
      <c r="W4" s="8"/>
      <c r="X4" s="8" t="s">
        <v>38</v>
      </c>
      <c r="Y4" s="8" t="s">
        <v>48</v>
      </c>
      <c r="Z4" s="8" t="s">
        <v>39</v>
      </c>
      <c r="AA4" s="8" t="s">
        <v>49</v>
      </c>
      <c r="AB4" s="8" t="s">
        <v>40</v>
      </c>
      <c r="AC4" s="8" t="s">
        <v>50</v>
      </c>
    </row>
    <row r="5" spans="1:29">
      <c r="E5" t="s">
        <v>13</v>
      </c>
      <c r="F5" t="s">
        <v>14</v>
      </c>
      <c r="G5" s="3" t="s">
        <v>6</v>
      </c>
      <c r="W5" s="8" t="s">
        <v>15</v>
      </c>
      <c r="X5" s="15">
        <v>14.321220326530609</v>
      </c>
      <c r="Y5" s="15">
        <v>9.7528125996814889</v>
      </c>
      <c r="Z5" s="15">
        <v>4.0354551428582948</v>
      </c>
      <c r="AA5" s="15">
        <v>1.6514173157597045</v>
      </c>
      <c r="AB5" s="15">
        <v>84.768485061224908</v>
      </c>
      <c r="AC5" s="15">
        <v>2.4998927479912481</v>
      </c>
    </row>
    <row r="6" spans="1:29">
      <c r="D6" t="s">
        <v>15</v>
      </c>
      <c r="E6">
        <v>1</v>
      </c>
      <c r="F6">
        <v>0</v>
      </c>
      <c r="G6">
        <v>0</v>
      </c>
      <c r="H6" t="s">
        <v>16</v>
      </c>
      <c r="W6" s="8" t="s">
        <v>17</v>
      </c>
      <c r="X6" s="15">
        <v>163.85187742857153</v>
      </c>
      <c r="Y6" s="15">
        <v>57.584815382371353</v>
      </c>
      <c r="Z6" s="15">
        <v>36.317941673470571</v>
      </c>
      <c r="AA6" s="15">
        <v>9.6522160335718805</v>
      </c>
      <c r="AB6" s="15">
        <v>25.307936734694252</v>
      </c>
      <c r="AC6" s="15">
        <v>12.457090225613635</v>
      </c>
    </row>
    <row r="7" spans="1:29">
      <c r="D7" t="s">
        <v>17</v>
      </c>
      <c r="E7">
        <f>1.2</f>
        <v>1.2</v>
      </c>
      <c r="F7">
        <v>0.152</v>
      </c>
      <c r="G7">
        <v>-6.6</v>
      </c>
      <c r="H7" t="s">
        <v>16</v>
      </c>
      <c r="W7" s="8" t="s">
        <v>18</v>
      </c>
      <c r="X7" s="15">
        <v>84.326396204081604</v>
      </c>
      <c r="Y7" s="15">
        <v>44.373595731223702</v>
      </c>
      <c r="Z7" s="15">
        <v>50.308531224488604</v>
      </c>
      <c r="AA7" s="15">
        <v>5.4778867845783301</v>
      </c>
      <c r="AB7" s="15">
        <v>55.235647632653496</v>
      </c>
      <c r="AC7" s="15">
        <v>8.5709948617078737</v>
      </c>
    </row>
    <row r="8" spans="1:29">
      <c r="D8" t="s">
        <v>18</v>
      </c>
      <c r="E8">
        <f>1.2</f>
        <v>1.2</v>
      </c>
      <c r="F8">
        <v>-0.152</v>
      </c>
      <c r="G8">
        <v>6.6</v>
      </c>
      <c r="H8" t="s">
        <v>16</v>
      </c>
    </row>
    <row r="10" spans="1:29">
      <c r="D10" s="9" t="s">
        <v>23</v>
      </c>
    </row>
    <row r="11" spans="1:29">
      <c r="D11" s="18" t="s">
        <v>15</v>
      </c>
      <c r="E11" s="18"/>
      <c r="F11" s="18"/>
      <c r="G11" s="18"/>
      <c r="H11" s="18"/>
      <c r="I11" s="18"/>
      <c r="J11" s="18" t="s">
        <v>17</v>
      </c>
      <c r="K11" s="18"/>
      <c r="L11" s="18"/>
      <c r="M11" s="18"/>
      <c r="N11" s="18"/>
      <c r="O11" s="18"/>
      <c r="P11" s="18" t="s">
        <v>18</v>
      </c>
      <c r="Q11" s="18"/>
      <c r="R11" s="18"/>
      <c r="S11" s="18"/>
      <c r="T11" s="18"/>
      <c r="U11" s="18"/>
    </row>
    <row r="12" spans="1:29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29">
      <c r="C13">
        <v>1</v>
      </c>
      <c r="D13">
        <v>1.2148124285714282E-2</v>
      </c>
      <c r="E13">
        <v>3.8906263265317685E-3</v>
      </c>
      <c r="F13">
        <v>8.6397173877551428E-2</v>
      </c>
      <c r="G13">
        <v>7.6776200831260612E-3</v>
      </c>
      <c r="H13">
        <v>1.1024244143548691E-3</v>
      </c>
      <c r="I13">
        <v>1.5927440619742733E-3</v>
      </c>
      <c r="J13">
        <v>0.18552782224489803</v>
      </c>
      <c r="K13">
        <v>3.7570463469388943E-2</v>
      </c>
      <c r="L13">
        <v>1.474027020408192E-2</v>
      </c>
      <c r="M13">
        <v>4.3080063126683089E-2</v>
      </c>
      <c r="N13">
        <v>2.160619436079808E-3</v>
      </c>
      <c r="O13">
        <v>1.0327032924900111E-2</v>
      </c>
      <c r="P13">
        <v>7.6403928571428553E-2</v>
      </c>
      <c r="Q13">
        <v>5.035039102040699E-2</v>
      </c>
      <c r="R13">
        <v>5.3513661020408575E-2</v>
      </c>
      <c r="S13">
        <v>4.0172598929231779E-2</v>
      </c>
      <c r="T13">
        <v>4.0491750587903262E-3</v>
      </c>
      <c r="U13">
        <v>1.5988802385179305E-3</v>
      </c>
    </row>
    <row r="14" spans="1:29">
      <c r="C14">
        <v>2</v>
      </c>
      <c r="D14">
        <v>1.1305336122448981E-2</v>
      </c>
      <c r="E14">
        <v>5.0363646938787112E-3</v>
      </c>
      <c r="F14">
        <v>8.3499101020408598E-2</v>
      </c>
      <c r="G14">
        <v>7.226529057047109E-3</v>
      </c>
      <c r="H14">
        <v>1.3199958532835812E-3</v>
      </c>
      <c r="I14">
        <v>2.2148378341063316E-3</v>
      </c>
      <c r="J14">
        <v>0.17602705632653071</v>
      </c>
      <c r="K14">
        <v>2.6663116734695062E-2</v>
      </c>
      <c r="L14">
        <v>2.9338840408163664E-2</v>
      </c>
      <c r="M14">
        <v>4.3409517406149352E-2</v>
      </c>
      <c r="N14">
        <v>5.8875135198205933E-3</v>
      </c>
      <c r="O14">
        <v>1.2558951072306659E-2</v>
      </c>
      <c r="P14">
        <v>8.3726852857142847E-2</v>
      </c>
      <c r="Q14">
        <v>5.3111060408162075E-2</v>
      </c>
      <c r="R14">
        <v>6.4435893265306549E-2</v>
      </c>
      <c r="S14">
        <v>4.2984419132719276E-2</v>
      </c>
      <c r="T14">
        <v>4.3707244207504461E-3</v>
      </c>
      <c r="U14">
        <v>4.3462233784057908E-3</v>
      </c>
    </row>
    <row r="15" spans="1:29">
      <c r="C15">
        <v>3</v>
      </c>
      <c r="D15">
        <v>1.8066690612244897E-2</v>
      </c>
      <c r="E15">
        <v>2.9193108163276752E-3</v>
      </c>
      <c r="F15">
        <v>8.715699387755145E-2</v>
      </c>
      <c r="G15">
        <v>1.2022378885545651E-2</v>
      </c>
      <c r="H15">
        <v>1.2154288174383268E-3</v>
      </c>
      <c r="I15">
        <v>1.2455299092121504E-3</v>
      </c>
      <c r="J15">
        <v>0.21467914020408177</v>
      </c>
      <c r="K15">
        <v>2.6731860204082841E-2</v>
      </c>
      <c r="L15">
        <v>2.2617788163265696E-2</v>
      </c>
      <c r="M15">
        <v>3.8272671811042019E-2</v>
      </c>
      <c r="N15">
        <v>1.8307915933773919E-3</v>
      </c>
      <c r="O15">
        <v>5.9633212574290492E-3</v>
      </c>
      <c r="P15">
        <v>8.8642224897959157E-2</v>
      </c>
      <c r="Q15">
        <v>4.9555796326529421E-2</v>
      </c>
      <c r="R15">
        <v>4.9528700816326966E-2</v>
      </c>
      <c r="S15">
        <v>4.5491425473645798E-2</v>
      </c>
      <c r="T15">
        <v>4.7777415805949726E-3</v>
      </c>
      <c r="U15">
        <v>1.9405541274485975E-4</v>
      </c>
    </row>
    <row r="16" spans="1:29">
      <c r="C16">
        <v>4</v>
      </c>
      <c r="D16">
        <v>1.5576201020408166E-2</v>
      </c>
      <c r="E16">
        <v>5.5519934693889E-3</v>
      </c>
      <c r="F16">
        <v>8.2416521428571837E-2</v>
      </c>
      <c r="G16">
        <v>1.016918267244322E-2</v>
      </c>
      <c r="H16">
        <v>1.2300600948028961E-3</v>
      </c>
      <c r="I16">
        <v>2.0726634210363241E-3</v>
      </c>
      <c r="J16">
        <v>0.12636636448979602</v>
      </c>
      <c r="K16">
        <v>4.6220718163266471E-2</v>
      </c>
      <c r="L16">
        <v>2.6277151632653459E-2</v>
      </c>
      <c r="M16">
        <v>5.6493948219925559E-2</v>
      </c>
      <c r="N16">
        <v>8.1696660714175619E-3</v>
      </c>
      <c r="O16">
        <v>1.4729566976234561E-2</v>
      </c>
      <c r="P16">
        <v>7.9862990408163276E-2</v>
      </c>
      <c r="Q16">
        <v>5.249409040816206E-2</v>
      </c>
      <c r="R16">
        <v>6.4385697959184099E-2</v>
      </c>
      <c r="S16">
        <v>4.2064674352452605E-2</v>
      </c>
      <c r="T16">
        <v>4.4481779196050711E-3</v>
      </c>
      <c r="U16">
        <v>4.5435624284393588E-3</v>
      </c>
    </row>
    <row r="17" spans="3:21">
      <c r="C17">
        <v>5</v>
      </c>
      <c r="D17">
        <v>1.4509749591836728E-2</v>
      </c>
      <c r="E17">
        <v>2.7789804081644188E-3</v>
      </c>
      <c r="F17">
        <v>8.4372635102041224E-2</v>
      </c>
      <c r="G17">
        <v>9.3279876690601851E-3</v>
      </c>
      <c r="H17">
        <v>1.2412337962882539E-3</v>
      </c>
      <c r="I17">
        <v>1.5166846998057538E-3</v>
      </c>
      <c r="J17">
        <v>0.11665900387755108</v>
      </c>
      <c r="K17">
        <v>4.4403549795919539E-2</v>
      </c>
      <c r="L17">
        <v>3.3565633265306524E-2</v>
      </c>
      <c r="M17">
        <v>3.6736766042066687E-2</v>
      </c>
      <c r="N17">
        <v>2.5061093593795659E-3</v>
      </c>
      <c r="O17">
        <v>7.3965999267674911E-3</v>
      </c>
      <c r="P17">
        <v>9.2995984285714262E-2</v>
      </c>
      <c r="Q17">
        <v>4.6031317959182486E-2</v>
      </c>
      <c r="R17">
        <v>4.4314285102041259E-2</v>
      </c>
      <c r="S17">
        <v>4.866045936844015E-2</v>
      </c>
      <c r="T17">
        <v>6.3584834616672329E-3</v>
      </c>
      <c r="U17">
        <v>1.4154475685242635E-3</v>
      </c>
    </row>
    <row r="18" spans="3:21">
      <c r="C18" s="9" t="s">
        <v>7</v>
      </c>
      <c r="D18">
        <f>AVERAGE(D13:D17)</f>
        <v>1.4321220326530609E-2</v>
      </c>
      <c r="E18">
        <f>AVERAGE(E13:E17)</f>
        <v>4.0354551428582949E-3</v>
      </c>
      <c r="F18">
        <f>AVERAGE(F13:F17)</f>
        <v>8.4768485061224905E-2</v>
      </c>
      <c r="G18">
        <v>9.7528125996814881E-3</v>
      </c>
      <c r="H18">
        <v>1.6514173157597045E-3</v>
      </c>
      <c r="I18">
        <v>2.499892747991248E-3</v>
      </c>
      <c r="J18">
        <f>AVERAGE(J13:J17)</f>
        <v>0.16385187742857152</v>
      </c>
      <c r="K18">
        <f t="shared" ref="K18:L18" si="0">AVERAGE(K13:K17)</f>
        <v>3.631794167347057E-2</v>
      </c>
      <c r="L18">
        <f t="shared" si="0"/>
        <v>2.5307936734694253E-2</v>
      </c>
      <c r="M18">
        <v>5.7584815382371354E-2</v>
      </c>
      <c r="N18">
        <v>9.6522160335718813E-3</v>
      </c>
      <c r="O18">
        <v>1.2457090225613636E-2</v>
      </c>
      <c r="P18">
        <f>AVERAGE(P13:P17)</f>
        <v>8.4326396204081611E-2</v>
      </c>
      <c r="Q18">
        <f>AVERAGE(Q13:Q17)</f>
        <v>5.0308531224488605E-2</v>
      </c>
      <c r="R18">
        <f>AVERAGE(R13:R17)</f>
        <v>5.5235647632653498E-2</v>
      </c>
      <c r="S18">
        <v>4.4373595731223701E-2</v>
      </c>
      <c r="T18">
        <v>5.4778867845783298E-3</v>
      </c>
      <c r="U18">
        <v>8.5709948617078736E-3</v>
      </c>
    </row>
    <row r="20" spans="3:21">
      <c r="D20" t="s">
        <v>38</v>
      </c>
      <c r="E20" t="s">
        <v>41</v>
      </c>
      <c r="F20" t="s">
        <v>39</v>
      </c>
      <c r="G20" t="s">
        <v>42</v>
      </c>
      <c r="H20" t="s">
        <v>40</v>
      </c>
      <c r="I20" t="s">
        <v>43</v>
      </c>
    </row>
    <row r="21" spans="3:21">
      <c r="C21" s="13" t="s">
        <v>15</v>
      </c>
      <c r="D21">
        <v>1.4321220326530609E-2</v>
      </c>
      <c r="E21">
        <v>9.7528125996814881E-3</v>
      </c>
      <c r="F21">
        <v>4.0354551428582949E-3</v>
      </c>
      <c r="G21">
        <v>1.6514173157597045E-3</v>
      </c>
      <c r="H21">
        <v>8.4768485061224905E-2</v>
      </c>
      <c r="I21">
        <v>2.499892747991248E-3</v>
      </c>
    </row>
    <row r="22" spans="3:21">
      <c r="C22" s="13" t="s">
        <v>17</v>
      </c>
      <c r="D22">
        <v>0.16385187742857152</v>
      </c>
      <c r="E22">
        <v>5.7584815382371354E-2</v>
      </c>
      <c r="F22">
        <v>3.631794167347057E-2</v>
      </c>
      <c r="G22">
        <v>9.6522160335718813E-3</v>
      </c>
      <c r="H22">
        <v>2.5307936734694253E-2</v>
      </c>
      <c r="I22">
        <v>1.2457090225613636E-2</v>
      </c>
    </row>
    <row r="23" spans="3:21">
      <c r="C23" s="13" t="s">
        <v>18</v>
      </c>
      <c r="D23">
        <v>8.4326396204081611E-2</v>
      </c>
      <c r="E23">
        <v>4.4373595731223701E-2</v>
      </c>
      <c r="F23">
        <v>5.0308531224488605E-2</v>
      </c>
      <c r="G23">
        <v>5.4778867845783298E-3</v>
      </c>
      <c r="H23">
        <v>5.5235647632653498E-2</v>
      </c>
      <c r="I23">
        <v>8.5709948617078736E-3</v>
      </c>
    </row>
    <row r="25" spans="3:21">
      <c r="D25" t="s">
        <v>24</v>
      </c>
      <c r="E25" s="13" t="s">
        <v>48</v>
      </c>
      <c r="F25" t="s">
        <v>19</v>
      </c>
      <c r="G25" s="13" t="s">
        <v>49</v>
      </c>
      <c r="H25" t="s">
        <v>64</v>
      </c>
      <c r="I25" s="13" t="s">
        <v>50</v>
      </c>
    </row>
    <row r="26" spans="3:21">
      <c r="C26" s="13">
        <v>1</v>
      </c>
      <c r="D26" s="12">
        <f>D21*1000</f>
        <v>14.321220326530609</v>
      </c>
      <c r="E26" s="12">
        <f t="shared" ref="E26:I26" si="1">E21*1000</f>
        <v>9.7528125996814889</v>
      </c>
      <c r="F26" s="12">
        <f t="shared" si="1"/>
        <v>4.0354551428582948</v>
      </c>
      <c r="G26" s="12">
        <f t="shared" si="1"/>
        <v>1.6514173157597045</v>
      </c>
      <c r="H26" s="12">
        <f t="shared" si="1"/>
        <v>84.768485061224908</v>
      </c>
      <c r="I26" s="12">
        <f t="shared" si="1"/>
        <v>2.4998927479912481</v>
      </c>
    </row>
    <row r="27" spans="3:21">
      <c r="C27" s="13">
        <v>2</v>
      </c>
      <c r="D27" s="12">
        <f t="shared" ref="D27:I27" si="2">D22*1000</f>
        <v>163.85187742857153</v>
      </c>
      <c r="E27" s="12">
        <f t="shared" si="2"/>
        <v>57.584815382371353</v>
      </c>
      <c r="F27" s="12">
        <f t="shared" si="2"/>
        <v>36.317941673470571</v>
      </c>
      <c r="G27" s="12">
        <f t="shared" si="2"/>
        <v>9.6522160335718805</v>
      </c>
      <c r="H27" s="12">
        <f t="shared" si="2"/>
        <v>25.307936734694252</v>
      </c>
      <c r="I27" s="12">
        <f t="shared" si="2"/>
        <v>12.457090225613635</v>
      </c>
    </row>
    <row r="28" spans="3:21">
      <c r="C28" s="13">
        <v>3</v>
      </c>
      <c r="D28" s="12">
        <f t="shared" ref="D28:I28" si="3">D23*1000</f>
        <v>84.326396204081604</v>
      </c>
      <c r="E28" s="12">
        <f t="shared" si="3"/>
        <v>44.373595731223702</v>
      </c>
      <c r="F28" s="12">
        <f t="shared" si="3"/>
        <v>50.308531224488604</v>
      </c>
      <c r="G28" s="12">
        <f t="shared" si="3"/>
        <v>5.4778867845783301</v>
      </c>
      <c r="H28" s="12">
        <f t="shared" si="3"/>
        <v>55.235647632653496</v>
      </c>
      <c r="I28" s="12">
        <f t="shared" si="3"/>
        <v>8.5709948617078737</v>
      </c>
    </row>
  </sheetData>
  <mergeCells count="3">
    <mergeCell ref="P11:U11"/>
    <mergeCell ref="D11:I11"/>
    <mergeCell ref="J11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8"/>
  <sheetViews>
    <sheetView topLeftCell="A181" workbookViewId="0">
      <selection activeCell="L249" sqref="L249"/>
    </sheetView>
  </sheetViews>
  <sheetFormatPr defaultRowHeight="15"/>
  <sheetData>
    <row r="2" spans="2:12">
      <c r="B2" t="s">
        <v>20</v>
      </c>
      <c r="C2" t="s">
        <v>21</v>
      </c>
      <c r="D2" t="s">
        <v>22</v>
      </c>
    </row>
    <row r="3" spans="2:12">
      <c r="B3">
        <v>2.1631480000000008E-2</v>
      </c>
      <c r="C3">
        <v>4.1726799999999564E-3</v>
      </c>
      <c r="D3">
        <v>8.9830530000001019E-2</v>
      </c>
      <c r="F3">
        <v>0.12626149000000006</v>
      </c>
      <c r="G3">
        <v>4.0796249999999978E-2</v>
      </c>
      <c r="H3">
        <v>3.6982340000000946E-2</v>
      </c>
      <c r="J3">
        <v>3.1987750000000009E-2</v>
      </c>
      <c r="K3">
        <v>4.1504820000000005E-2</v>
      </c>
      <c r="L3">
        <v>5.0023660000001025E-2</v>
      </c>
    </row>
    <row r="4" spans="2:12">
      <c r="B4">
        <v>2.901339E-2</v>
      </c>
      <c r="C4">
        <v>4.9890199999999552E-3</v>
      </c>
      <c r="D4">
        <v>8.9320760000000998E-2</v>
      </c>
      <c r="F4">
        <v>0.15587040000000008</v>
      </c>
      <c r="G4">
        <v>4.1804749999999974E-2</v>
      </c>
      <c r="H4">
        <v>3.23592400000009E-2</v>
      </c>
      <c r="J4">
        <v>3.2623640000000009E-2</v>
      </c>
      <c r="K4">
        <v>4.1542320000000008E-2</v>
      </c>
      <c r="L4">
        <v>5.003289000000094E-2</v>
      </c>
    </row>
    <row r="5" spans="2:12">
      <c r="B5">
        <v>1.2364090000000008E-2</v>
      </c>
      <c r="C5">
        <v>3.3805500000010091E-3</v>
      </c>
      <c r="D5">
        <v>8.9852039999999966E-2</v>
      </c>
      <c r="F5">
        <v>0.10664026000000007</v>
      </c>
      <c r="G5">
        <v>3.9440490000000994E-2</v>
      </c>
      <c r="H5">
        <v>3.8271369999999971E-2</v>
      </c>
      <c r="J5">
        <v>1.7785330000000044E-2</v>
      </c>
      <c r="K5">
        <v>4.2629619999998994E-2</v>
      </c>
      <c r="L5">
        <v>5.0472599999999979E-2</v>
      </c>
    </row>
    <row r="6" spans="2:12">
      <c r="B6">
        <v>3.0284980000000003E-2</v>
      </c>
      <c r="C6">
        <v>5.359129999999962E-3</v>
      </c>
      <c r="D6">
        <v>8.8623049999999981E-2</v>
      </c>
      <c r="F6">
        <v>0.17827828000000007</v>
      </c>
      <c r="G6">
        <v>4.1890040000000073E-2</v>
      </c>
      <c r="H6">
        <v>2.7110440000000013E-2</v>
      </c>
      <c r="J6">
        <v>1.9514520000000035E-2</v>
      </c>
      <c r="K6">
        <v>4.2704450000000005E-2</v>
      </c>
      <c r="L6">
        <v>5.0488630000000034E-2</v>
      </c>
    </row>
    <row r="7" spans="2:12">
      <c r="B7">
        <v>1.8541290000000002E-2</v>
      </c>
      <c r="C7">
        <v>4.2250699999999974E-3</v>
      </c>
      <c r="D7">
        <v>8.8996510000001028E-2</v>
      </c>
      <c r="F7">
        <v>0.14358968000000005</v>
      </c>
      <c r="G7">
        <v>4.0222210000000064E-2</v>
      </c>
      <c r="H7">
        <v>3.1271290000001006E-2</v>
      </c>
      <c r="J7">
        <v>9.0205800000000003E-3</v>
      </c>
      <c r="K7">
        <v>4.3473799999999979E-2</v>
      </c>
      <c r="L7">
        <v>5.0799730000001042E-2</v>
      </c>
    </row>
    <row r="8" spans="2:12">
      <c r="B8">
        <v>6.6871200000000047E-3</v>
      </c>
      <c r="C8">
        <v>3.0825400000009662E-3</v>
      </c>
      <c r="D8">
        <v>8.9367650000000992E-2</v>
      </c>
      <c r="F8">
        <v>0.10874053000000006</v>
      </c>
      <c r="G8">
        <v>3.8537840000001072E-2</v>
      </c>
      <c r="H8">
        <v>3.5428630000000988E-2</v>
      </c>
      <c r="J8">
        <v>1.6987199999999869E-3</v>
      </c>
      <c r="K8">
        <v>4.4261459999999003E-2</v>
      </c>
      <c r="L8">
        <v>5.1118110000000966E-2</v>
      </c>
    </row>
    <row r="9" spans="2:12">
      <c r="B9">
        <v>2.4688050000000003E-2</v>
      </c>
      <c r="C9">
        <v>5.0691100000009315E-3</v>
      </c>
      <c r="D9">
        <v>8.8135420000001019E-2</v>
      </c>
      <c r="F9">
        <v>0.18063473000000008</v>
      </c>
      <c r="G9">
        <v>4.0998660000001075E-2</v>
      </c>
      <c r="H9">
        <v>2.4234260000001007E-2</v>
      </c>
      <c r="J9">
        <v>8.6930000000040586E-5</v>
      </c>
      <c r="K9">
        <v>4.4332359999999016E-2</v>
      </c>
      <c r="L9">
        <v>5.1132540000001003E-2</v>
      </c>
    </row>
    <row r="10" spans="2:12">
      <c r="B10">
        <v>7.9586999999999991E-3</v>
      </c>
      <c r="C10">
        <v>3.4526499999998905E-3</v>
      </c>
      <c r="D10">
        <v>8.8669939999999975E-2</v>
      </c>
      <c r="F10">
        <v>0.13114840000000005</v>
      </c>
      <c r="G10">
        <v>3.8623130000000061E-2</v>
      </c>
      <c r="H10">
        <v>3.0179829999999991E-2</v>
      </c>
      <c r="J10">
        <v>1.4807839999999961E-2</v>
      </c>
      <c r="K10">
        <v>4.5423590000000014E-2</v>
      </c>
      <c r="L10">
        <v>5.1573859999999999E-2</v>
      </c>
    </row>
    <row r="11" spans="2:12">
      <c r="B11">
        <v>1.5420670000000011E-2</v>
      </c>
      <c r="C11">
        <v>4.276980000000985E-3</v>
      </c>
      <c r="D11">
        <v>8.8156929999999967E-2</v>
      </c>
      <c r="F11">
        <v>0.16101351000000005</v>
      </c>
      <c r="G11">
        <v>3.9642890000001041E-2</v>
      </c>
      <c r="H11">
        <v>2.5523289999999921E-2</v>
      </c>
      <c r="J11">
        <v>1.4115489999999953E-2</v>
      </c>
      <c r="K11">
        <v>4.5457159999998997E-2</v>
      </c>
      <c r="L11">
        <v>5.1581479999999957E-2</v>
      </c>
    </row>
    <row r="12" spans="2:12">
      <c r="B12">
        <v>8.6257E-3</v>
      </c>
      <c r="C12">
        <v>2.3165099999998828E-3</v>
      </c>
      <c r="D12">
        <v>8.7960569999999988E-2</v>
      </c>
      <c r="F12">
        <v>0.11725832000000005</v>
      </c>
      <c r="G12">
        <v>3.6088489999999918E-2</v>
      </c>
      <c r="H12">
        <v>2.7026899999999986E-2</v>
      </c>
      <c r="J12">
        <v>5.6432800000000005E-2</v>
      </c>
      <c r="K12">
        <v>4.8853580000000063E-2</v>
      </c>
      <c r="L12">
        <v>5.2934149999999978E-2</v>
      </c>
    </row>
    <row r="13" spans="2:12">
      <c r="B13">
        <v>4.6048999999999396E-4</v>
      </c>
      <c r="C13">
        <v>3.1316999999999595E-3</v>
      </c>
      <c r="D13">
        <v>8.7629960000000007E-2</v>
      </c>
      <c r="F13">
        <v>0.14339000000000007</v>
      </c>
      <c r="G13">
        <v>3.7237819999999977E-2</v>
      </c>
      <c r="H13">
        <v>2.361601999999996E-2</v>
      </c>
      <c r="J13">
        <v>5.0674109999999994E-2</v>
      </c>
      <c r="K13">
        <v>4.8453090000000032E-2</v>
      </c>
      <c r="L13">
        <v>5.277067000000002E-2</v>
      </c>
    </row>
    <row r="14" spans="2:12">
      <c r="B14">
        <v>7.7047300000000069E-3</v>
      </c>
      <c r="C14">
        <v>3.9468899999999252E-3</v>
      </c>
      <c r="D14">
        <v>8.7299350000001052E-2</v>
      </c>
      <c r="F14">
        <v>0.16952168000000006</v>
      </c>
      <c r="G14">
        <v>3.8387150000000037E-2</v>
      </c>
      <c r="H14">
        <v>2.020514000000101E-2</v>
      </c>
      <c r="J14">
        <v>4.4915429999999978E-2</v>
      </c>
      <c r="K14">
        <v>4.8052600000000056E-2</v>
      </c>
      <c r="L14">
        <v>5.2607190000001025E-2</v>
      </c>
    </row>
    <row r="15" spans="2:12">
      <c r="B15">
        <v>1.5789890000000001E-2</v>
      </c>
      <c r="C15">
        <v>4.7540899999999331E-3</v>
      </c>
      <c r="D15">
        <v>8.6971979999999949E-2</v>
      </c>
      <c r="F15">
        <v>0.19539717000000006</v>
      </c>
      <c r="G15">
        <v>3.9525219999999917E-2</v>
      </c>
      <c r="H15">
        <v>1.6827689999999951E-2</v>
      </c>
      <c r="J15">
        <v>3.9213200000000004E-2</v>
      </c>
      <c r="K15">
        <v>4.7656040000000011E-2</v>
      </c>
      <c r="L15">
        <v>5.2445310000000023E-2</v>
      </c>
    </row>
    <row r="16" spans="2:12">
      <c r="B16">
        <v>2.3955100000000007E-2</v>
      </c>
      <c r="C16">
        <v>5.5692799999998988E-3</v>
      </c>
      <c r="D16">
        <v>8.6641370000000995E-2</v>
      </c>
      <c r="F16">
        <v>0.22152885000000005</v>
      </c>
      <c r="G16">
        <v>4.0674549999999976E-2</v>
      </c>
      <c r="H16">
        <v>1.3416810000000945E-2</v>
      </c>
      <c r="J16">
        <v>3.3454519999999988E-2</v>
      </c>
      <c r="K16">
        <v>4.7255550000000035E-2</v>
      </c>
      <c r="L16">
        <v>5.2281840000000968E-2</v>
      </c>
    </row>
    <row r="17" spans="2:12">
      <c r="B17">
        <v>1.0968989999999998E-2</v>
      </c>
      <c r="C17">
        <v>2.2796499999999664E-3</v>
      </c>
      <c r="D17">
        <v>8.7531669999999978E-2</v>
      </c>
      <c r="F17">
        <v>0.12462263000000007</v>
      </c>
      <c r="G17">
        <v>3.5682700000000067E-2</v>
      </c>
      <c r="H17">
        <v>2.4182019999999992E-2</v>
      </c>
      <c r="J17">
        <v>6.9437629999999972E-2</v>
      </c>
      <c r="K17">
        <v>4.9960999999999922E-2</v>
      </c>
      <c r="L17">
        <v>5.3371089999999975E-2</v>
      </c>
    </row>
    <row r="18" spans="2:12">
      <c r="B18">
        <v>2.8037699999999971E-3</v>
      </c>
      <c r="C18">
        <v>3.0948399999999321E-3</v>
      </c>
      <c r="D18">
        <v>8.7201059999999997E-2</v>
      </c>
      <c r="F18">
        <v>0.15075431000000006</v>
      </c>
      <c r="G18">
        <v>3.6832040000000066E-2</v>
      </c>
      <c r="H18">
        <v>2.0771139999999966E-2</v>
      </c>
      <c r="J18">
        <v>6.3678939999999962E-2</v>
      </c>
      <c r="K18">
        <v>4.9560509999999947E-2</v>
      </c>
      <c r="L18">
        <v>5.3207610000000016E-2</v>
      </c>
    </row>
    <row r="19" spans="2:12">
      <c r="B19">
        <v>5.361440000000009E-3</v>
      </c>
      <c r="C19">
        <v>3.9100300000000088E-3</v>
      </c>
      <c r="D19">
        <v>8.6870450000000987E-2</v>
      </c>
      <c r="F19">
        <v>0.17688599000000008</v>
      </c>
      <c r="G19">
        <v>3.7981369999999903E-2</v>
      </c>
      <c r="H19">
        <v>1.736026000000096E-2</v>
      </c>
      <c r="J19">
        <v>5.7920260000000001E-2</v>
      </c>
      <c r="K19">
        <v>4.9160019999999971E-2</v>
      </c>
      <c r="L19">
        <v>5.3044130000000966E-2</v>
      </c>
    </row>
    <row r="20" spans="2:12">
      <c r="B20">
        <v>1.3446600000000003E-2</v>
      </c>
      <c r="C20">
        <v>4.7172300000000167E-3</v>
      </c>
      <c r="D20">
        <v>8.6543079999999994E-2</v>
      </c>
      <c r="F20">
        <v>0.20276148000000005</v>
      </c>
      <c r="G20">
        <v>3.9119430000000066E-2</v>
      </c>
      <c r="H20">
        <v>1.3982819999999951E-2</v>
      </c>
      <c r="J20">
        <v>5.2218029999999971E-2</v>
      </c>
      <c r="K20">
        <v>4.8763459999999981E-2</v>
      </c>
      <c r="L20">
        <v>5.2882249999999964E-2</v>
      </c>
    </row>
    <row r="21" spans="2:12">
      <c r="B21">
        <v>2.1611810000000009E-2</v>
      </c>
      <c r="C21">
        <v>5.5324199999999824E-3</v>
      </c>
      <c r="D21">
        <v>8.621247000000104E-2</v>
      </c>
      <c r="F21">
        <v>0.22889316000000007</v>
      </c>
      <c r="G21">
        <v>4.0268759999999904E-2</v>
      </c>
      <c r="H21">
        <v>1.0571930000001006E-2</v>
      </c>
      <c r="J21">
        <v>4.6459349999999955E-2</v>
      </c>
      <c r="K21">
        <v>4.8362970000000005E-2</v>
      </c>
      <c r="L21">
        <v>5.271878000000102E-2</v>
      </c>
    </row>
    <row r="22" spans="2:12">
      <c r="B22">
        <v>1.3281840000000003E-2</v>
      </c>
      <c r="C22">
        <v>2.2432699999999084E-3</v>
      </c>
      <c r="D22">
        <v>8.7108329999999984E-2</v>
      </c>
      <c r="F22">
        <v>0.13189130000000007</v>
      </c>
      <c r="G22">
        <v>3.528218999999988E-2</v>
      </c>
      <c r="H22">
        <v>2.1374089999999978E-2</v>
      </c>
      <c r="J22">
        <v>8.2273559999999968E-2</v>
      </c>
      <c r="K22">
        <v>5.1054040000000023E-2</v>
      </c>
      <c r="L22">
        <v>5.380235000000002E-2</v>
      </c>
    </row>
    <row r="23" spans="2:12">
      <c r="B23">
        <v>5.116629999999997E-3</v>
      </c>
      <c r="C23">
        <v>3.0584599999998741E-3</v>
      </c>
      <c r="D23">
        <v>8.6777720000000003E-2</v>
      </c>
      <c r="F23">
        <v>0.15802298000000006</v>
      </c>
      <c r="G23">
        <v>3.643151999999994E-2</v>
      </c>
      <c r="H23">
        <v>1.7963209999999952E-2</v>
      </c>
      <c r="J23">
        <v>7.6514879999999952E-2</v>
      </c>
      <c r="K23">
        <v>5.0653550000000047E-2</v>
      </c>
      <c r="L23">
        <v>5.363888E-2</v>
      </c>
    </row>
    <row r="24" spans="2:12">
      <c r="B24">
        <v>3.0485800000000091E-3</v>
      </c>
      <c r="C24">
        <v>3.8736499999999507E-3</v>
      </c>
      <c r="D24">
        <v>8.6447110000000993E-2</v>
      </c>
      <c r="F24">
        <v>0.18415467000000008</v>
      </c>
      <c r="G24">
        <v>3.7580849999999999E-2</v>
      </c>
      <c r="H24">
        <v>1.4552330000000946E-2</v>
      </c>
      <c r="J24">
        <v>7.0756189999999997E-2</v>
      </c>
      <c r="K24">
        <v>5.0253060000000072E-2</v>
      </c>
      <c r="L24">
        <v>5.3475400000001061E-2</v>
      </c>
    </row>
    <row r="25" spans="2:12">
      <c r="B25">
        <v>1.1133740000000003E-2</v>
      </c>
      <c r="C25">
        <v>4.6808499999999587E-3</v>
      </c>
      <c r="D25">
        <v>8.611974E-2</v>
      </c>
      <c r="F25">
        <v>0.21003015000000008</v>
      </c>
      <c r="G25">
        <v>3.8718919999999879E-2</v>
      </c>
      <c r="H25">
        <v>1.1174879999999998E-2</v>
      </c>
      <c r="J25">
        <v>6.5053969999999961E-2</v>
      </c>
      <c r="K25">
        <v>4.9856500000000081E-2</v>
      </c>
      <c r="L25">
        <v>5.3313519999999948E-2</v>
      </c>
    </row>
    <row r="26" spans="2:12">
      <c r="B26">
        <v>1.9298960000000004E-2</v>
      </c>
      <c r="C26">
        <v>5.4960399999999243E-3</v>
      </c>
      <c r="D26">
        <v>8.5789130000001046E-2</v>
      </c>
      <c r="F26">
        <v>0.23616183000000007</v>
      </c>
      <c r="G26">
        <v>3.9868249999999938E-2</v>
      </c>
      <c r="H26">
        <v>7.7640000000009923E-3</v>
      </c>
      <c r="J26">
        <v>5.929527999999995E-2</v>
      </c>
      <c r="K26">
        <v>4.9456010000000106E-2</v>
      </c>
      <c r="L26">
        <v>5.3150040000000953E-2</v>
      </c>
    </row>
    <row r="27" spans="2:12">
      <c r="B27">
        <v>1.5594700000000003E-2</v>
      </c>
      <c r="C27">
        <v>2.2068900000009606E-3</v>
      </c>
      <c r="D27">
        <v>8.6684999999999984E-2</v>
      </c>
      <c r="F27">
        <v>0.13915998000000007</v>
      </c>
      <c r="G27">
        <v>3.4881670000000864E-2</v>
      </c>
      <c r="H27">
        <v>1.8566159999999964E-2</v>
      </c>
      <c r="J27">
        <v>9.5109499999999958E-2</v>
      </c>
      <c r="K27">
        <v>5.2147079999999013E-2</v>
      </c>
      <c r="L27">
        <v>5.4233620000000003E-2</v>
      </c>
    </row>
    <row r="28" spans="2:12">
      <c r="B28">
        <v>7.4294899999999969E-3</v>
      </c>
      <c r="C28">
        <v>3.0220800000009262E-3</v>
      </c>
      <c r="D28">
        <v>8.6354390000000003E-2</v>
      </c>
      <c r="F28">
        <v>0.16529166000000006</v>
      </c>
      <c r="G28">
        <v>3.6031000000000923E-2</v>
      </c>
      <c r="H28">
        <v>1.5155279999999993E-2</v>
      </c>
      <c r="J28">
        <v>8.9350810000000003E-2</v>
      </c>
      <c r="K28">
        <v>5.1746589999999038E-2</v>
      </c>
      <c r="L28">
        <v>5.4070139999999989E-2</v>
      </c>
    </row>
    <row r="29" spans="2:12">
      <c r="B29">
        <v>7.3573000000000388E-4</v>
      </c>
      <c r="C29">
        <v>3.8372700000010029E-3</v>
      </c>
      <c r="D29">
        <v>8.6023780000001049E-2</v>
      </c>
      <c r="F29">
        <v>0.19142334000000005</v>
      </c>
      <c r="G29">
        <v>3.7180340000000922E-2</v>
      </c>
      <c r="H29">
        <v>1.1744390000000993E-2</v>
      </c>
      <c r="J29">
        <v>8.3592129999999987E-2</v>
      </c>
      <c r="K29">
        <v>5.1346099999999062E-2</v>
      </c>
      <c r="L29">
        <v>5.3906660000000994E-2</v>
      </c>
    </row>
    <row r="30" spans="2:12">
      <c r="B30">
        <v>8.8208900000000118E-3</v>
      </c>
      <c r="C30">
        <v>4.6444700000008998E-3</v>
      </c>
      <c r="D30">
        <v>8.5696409999999945E-2</v>
      </c>
      <c r="F30">
        <v>0.21729882000000006</v>
      </c>
      <c r="G30">
        <v>3.8318400000000863E-2</v>
      </c>
      <c r="H30">
        <v>8.3669499999999841E-3</v>
      </c>
      <c r="J30">
        <v>7.7889899999999956E-2</v>
      </c>
      <c r="K30">
        <v>5.0949539999999072E-2</v>
      </c>
      <c r="L30">
        <v>5.3744789999999931E-2</v>
      </c>
    </row>
    <row r="31" spans="2:12">
      <c r="B31">
        <v>1.6986100000000004E-2</v>
      </c>
      <c r="C31">
        <v>5.4596600000009765E-3</v>
      </c>
      <c r="D31">
        <v>8.5365800000000991E-2</v>
      </c>
      <c r="F31">
        <v>0.24343051000000007</v>
      </c>
      <c r="G31">
        <v>3.9467730000000922E-2</v>
      </c>
      <c r="H31">
        <v>4.9560700000009783E-3</v>
      </c>
      <c r="J31">
        <v>7.2131219999999996E-2</v>
      </c>
      <c r="K31">
        <v>5.0549049999998985E-2</v>
      </c>
      <c r="L31">
        <v>5.3581310000001048E-2</v>
      </c>
    </row>
    <row r="32" spans="2:12">
      <c r="B32">
        <v>1.7907550000000008E-2</v>
      </c>
      <c r="C32">
        <v>2.1705099999999033E-3</v>
      </c>
      <c r="D32">
        <v>8.6261669999999985E-2</v>
      </c>
      <c r="F32">
        <v>0.14642865000000008</v>
      </c>
      <c r="G32">
        <v>3.4481150000000071E-2</v>
      </c>
      <c r="H32">
        <v>1.5758219999999955E-2</v>
      </c>
      <c r="J32">
        <v>0.10794542999999995</v>
      </c>
      <c r="K32">
        <v>5.3240120000000002E-2</v>
      </c>
      <c r="L32">
        <v>5.4664889999999987E-2</v>
      </c>
    </row>
    <row r="33" spans="2:12">
      <c r="B33">
        <v>9.7423399999999882E-3</v>
      </c>
      <c r="C33">
        <v>2.9857000000000911E-3</v>
      </c>
      <c r="D33">
        <v>8.5931060000000004E-2</v>
      </c>
      <c r="F33">
        <v>0.17256033000000007</v>
      </c>
      <c r="G33">
        <v>3.563049000000007E-2</v>
      </c>
      <c r="H33">
        <v>1.2347339999999984E-2</v>
      </c>
      <c r="J33">
        <v>0.10218674999999999</v>
      </c>
      <c r="K33">
        <v>5.2839630000000026E-2</v>
      </c>
      <c r="L33">
        <v>5.4501409999999972E-2</v>
      </c>
    </row>
    <row r="34" spans="2:12">
      <c r="B34">
        <v>1.577129999999996E-3</v>
      </c>
      <c r="C34">
        <v>3.8008900000000567E-3</v>
      </c>
      <c r="D34">
        <v>8.5600450000000994E-2</v>
      </c>
      <c r="F34">
        <v>0.19869201000000006</v>
      </c>
      <c r="G34">
        <v>3.6779819999999908E-2</v>
      </c>
      <c r="H34">
        <v>8.9364600000009786E-3</v>
      </c>
      <c r="J34">
        <v>9.6428069999999977E-2</v>
      </c>
      <c r="K34">
        <v>5.243913999999994E-2</v>
      </c>
      <c r="L34">
        <v>5.4337930000000978E-2</v>
      </c>
    </row>
    <row r="35" spans="2:12">
      <c r="B35">
        <v>6.5080300000000119E-3</v>
      </c>
      <c r="C35">
        <v>4.6080899999999536E-3</v>
      </c>
      <c r="D35">
        <v>8.5273080000000001E-2</v>
      </c>
      <c r="F35">
        <v>0.22456750000000009</v>
      </c>
      <c r="G35">
        <v>3.791788000000007E-2</v>
      </c>
      <c r="H35">
        <v>5.5590199999999701E-3</v>
      </c>
      <c r="J35">
        <v>9.0725840000000002E-2</v>
      </c>
      <c r="K35">
        <v>5.2042579999999949E-2</v>
      </c>
      <c r="L35">
        <v>5.4176049999999976E-2</v>
      </c>
    </row>
    <row r="36" spans="2:12">
      <c r="B36">
        <v>1.4673249999999999E-2</v>
      </c>
      <c r="C36">
        <v>5.4232799999999193E-3</v>
      </c>
      <c r="D36">
        <v>8.4942470000000936E-2</v>
      </c>
      <c r="F36">
        <v>0.25069918000000008</v>
      </c>
      <c r="G36">
        <v>3.9067220000000069E-2</v>
      </c>
      <c r="H36">
        <v>2.1481400000009643E-3</v>
      </c>
      <c r="J36">
        <v>8.4967149999999991E-2</v>
      </c>
      <c r="K36">
        <v>5.1642089999999974E-2</v>
      </c>
      <c r="L36">
        <v>5.4012580000001031E-2</v>
      </c>
    </row>
    <row r="37" spans="2:12">
      <c r="B37">
        <v>2.0220410000000008E-2</v>
      </c>
      <c r="C37">
        <v>2.1341299999998453E-3</v>
      </c>
      <c r="D37">
        <v>8.5838339999999985E-2</v>
      </c>
      <c r="F37">
        <v>0.15369732000000005</v>
      </c>
      <c r="G37">
        <v>3.4080639999999884E-2</v>
      </c>
      <c r="H37">
        <v>1.2950289999999941E-2</v>
      </c>
      <c r="J37">
        <v>0.12078137</v>
      </c>
      <c r="K37">
        <v>5.4333159999999991E-2</v>
      </c>
      <c r="L37">
        <v>5.5096149999999976E-2</v>
      </c>
    </row>
    <row r="38" spans="2:12">
      <c r="B38">
        <v>1.2055200000000002E-2</v>
      </c>
      <c r="C38">
        <v>2.949320000000033E-3</v>
      </c>
      <c r="D38">
        <v>8.5507730000000004E-2</v>
      </c>
      <c r="F38">
        <v>0.17982900000000007</v>
      </c>
      <c r="G38">
        <v>3.5229969999999944E-2</v>
      </c>
      <c r="H38">
        <v>9.5394099999999704E-3</v>
      </c>
      <c r="J38">
        <v>0.11502268999999998</v>
      </c>
      <c r="K38">
        <v>5.3932670000000016E-2</v>
      </c>
      <c r="L38">
        <v>5.4932680000000011E-2</v>
      </c>
    </row>
    <row r="39" spans="2:12">
      <c r="B39">
        <v>3.8899800000000012E-3</v>
      </c>
      <c r="C39">
        <v>3.7645099999999987E-3</v>
      </c>
      <c r="D39">
        <v>8.517712000000105E-2</v>
      </c>
      <c r="F39">
        <v>0.20596068000000006</v>
      </c>
      <c r="G39">
        <v>3.6379300000000003E-2</v>
      </c>
      <c r="H39">
        <v>6.1285300000009646E-3</v>
      </c>
      <c r="J39">
        <v>0.10926399999999997</v>
      </c>
      <c r="K39">
        <v>5.353218000000004E-2</v>
      </c>
      <c r="L39">
        <v>5.4769200000000962E-2</v>
      </c>
    </row>
    <row r="40" spans="2:12">
      <c r="B40">
        <v>4.1951800000000067E-3</v>
      </c>
      <c r="C40">
        <v>4.5717099999998956E-3</v>
      </c>
      <c r="D40">
        <v>8.4849749999999946E-2</v>
      </c>
      <c r="F40">
        <v>0.23183617000000006</v>
      </c>
      <c r="G40">
        <v>3.7517369999999883E-2</v>
      </c>
      <c r="H40">
        <v>2.7510899999999561E-3</v>
      </c>
      <c r="J40">
        <v>0.10356177</v>
      </c>
      <c r="K40">
        <v>5.313562000000005E-2</v>
      </c>
      <c r="L40">
        <v>5.4607319999999959E-2</v>
      </c>
    </row>
    <row r="41" spans="2:12">
      <c r="B41">
        <v>1.2360389999999999E-2</v>
      </c>
      <c r="C41">
        <v>5.3868999999998612E-3</v>
      </c>
      <c r="D41">
        <v>8.4519140000001103E-2</v>
      </c>
      <c r="F41">
        <v>0.25796785000000005</v>
      </c>
      <c r="G41">
        <v>3.8666699999999943E-2</v>
      </c>
      <c r="H41">
        <v>6.5978999999904975E-4</v>
      </c>
      <c r="J41">
        <v>9.7803089999999981E-2</v>
      </c>
      <c r="K41">
        <v>5.2735130000000074E-2</v>
      </c>
      <c r="L41">
        <v>5.4443840000000965E-2</v>
      </c>
    </row>
    <row r="42" spans="2:12">
      <c r="B42">
        <v>2.2563700000000006E-2</v>
      </c>
      <c r="C42">
        <v>2.0972699999999289E-3</v>
      </c>
      <c r="D42">
        <v>8.5409439999999975E-2</v>
      </c>
      <c r="F42">
        <v>0.16106163000000007</v>
      </c>
      <c r="G42">
        <v>3.3674849999999923E-2</v>
      </c>
      <c r="H42">
        <v>1.0105409999999947E-2</v>
      </c>
      <c r="J42">
        <v>0.13378619999999997</v>
      </c>
      <c r="K42">
        <v>5.5440580000000073E-2</v>
      </c>
      <c r="L42">
        <v>5.5533089999999972E-2</v>
      </c>
    </row>
    <row r="43" spans="2:12">
      <c r="B43">
        <v>1.4398480000000005E-2</v>
      </c>
      <c r="C43">
        <v>2.9124599999998946E-3</v>
      </c>
      <c r="D43">
        <v>8.5078829999999994E-2</v>
      </c>
      <c r="F43">
        <v>0.18719331000000006</v>
      </c>
      <c r="G43">
        <v>3.4824179999999982E-2</v>
      </c>
      <c r="H43">
        <v>6.6945299999999763E-3</v>
      </c>
      <c r="J43">
        <v>0.12802751999999995</v>
      </c>
      <c r="K43">
        <v>5.5040090000000097E-2</v>
      </c>
      <c r="L43">
        <v>5.5369620000000008E-2</v>
      </c>
    </row>
    <row r="44" spans="2:12">
      <c r="B44">
        <v>6.2332699999999991E-3</v>
      </c>
      <c r="C44">
        <v>3.7276499999998602E-3</v>
      </c>
      <c r="D44">
        <v>8.4748220000000984E-2</v>
      </c>
      <c r="F44">
        <v>0.21332499000000005</v>
      </c>
      <c r="G44">
        <v>3.5973519999999981E-2</v>
      </c>
      <c r="H44">
        <v>3.283650000001026E-3</v>
      </c>
      <c r="J44">
        <v>0.12226883</v>
      </c>
      <c r="K44">
        <v>5.4639600000000121E-2</v>
      </c>
      <c r="L44">
        <v>5.5206140000001014E-2</v>
      </c>
    </row>
    <row r="45" spans="2:12">
      <c r="B45">
        <v>1.8518900000000088E-3</v>
      </c>
      <c r="C45">
        <v>4.5348499999997571E-3</v>
      </c>
      <c r="D45">
        <v>8.4420849999999992E-2</v>
      </c>
      <c r="F45">
        <v>0.23920048000000005</v>
      </c>
      <c r="G45">
        <v>3.7111579999999922E-2</v>
      </c>
      <c r="H45">
        <v>9.3790000000093521E-5</v>
      </c>
      <c r="J45">
        <v>0.11656659999999996</v>
      </c>
      <c r="K45">
        <v>5.4243040000000131E-2</v>
      </c>
      <c r="L45">
        <v>5.5044260000000012E-2</v>
      </c>
    </row>
    <row r="46" spans="2:12">
      <c r="B46">
        <v>1.0017100000000001E-2</v>
      </c>
      <c r="C46">
        <v>5.3500399999999448E-3</v>
      </c>
      <c r="D46">
        <v>8.4090240000000926E-2</v>
      </c>
      <c r="F46">
        <v>0.26533216000000004</v>
      </c>
      <c r="G46">
        <v>3.8260909999999981E-2</v>
      </c>
      <c r="H46">
        <v>3.5046699999989883E-3</v>
      </c>
      <c r="J46">
        <v>0.11080792</v>
      </c>
      <c r="K46">
        <v>5.3842550000000156E-2</v>
      </c>
      <c r="L46">
        <v>5.4880780000001017E-2</v>
      </c>
    </row>
    <row r="47" spans="2:12">
      <c r="B47">
        <v>2.4876549999999983E-2</v>
      </c>
      <c r="C47">
        <v>2.0608900000100849E-3</v>
      </c>
      <c r="D47">
        <v>8.4986109999999976E-2</v>
      </c>
      <c r="F47">
        <v>0.16833030000000007</v>
      </c>
      <c r="G47">
        <v>3.327434000000995E-2</v>
      </c>
      <c r="H47">
        <v>7.2974799999999881E-3</v>
      </c>
      <c r="J47">
        <v>0.14662213999999996</v>
      </c>
      <c r="K47">
        <v>5.6533619999989959E-2</v>
      </c>
      <c r="L47">
        <v>5.5964360000000012E-2</v>
      </c>
    </row>
    <row r="48" spans="2:12">
      <c r="B48">
        <v>1.6711340000000005E-2</v>
      </c>
      <c r="C48">
        <v>2.8760800000100506E-3</v>
      </c>
      <c r="D48">
        <v>8.4655499999999995E-2</v>
      </c>
      <c r="F48">
        <v>0.19446198000000006</v>
      </c>
      <c r="G48">
        <v>3.4423670000010009E-2</v>
      </c>
      <c r="H48">
        <v>3.8865999999999623E-3</v>
      </c>
      <c r="J48">
        <v>0.14086345</v>
      </c>
      <c r="K48">
        <v>5.6133129999989873E-2</v>
      </c>
      <c r="L48">
        <v>5.5800879999999997E-2</v>
      </c>
    </row>
    <row r="49" spans="2:12">
      <c r="B49">
        <v>8.546129999999999E-3</v>
      </c>
      <c r="C49">
        <v>3.6912700000100163E-3</v>
      </c>
      <c r="D49">
        <v>8.432489000000104E-2</v>
      </c>
      <c r="F49">
        <v>0.22059366000000008</v>
      </c>
      <c r="G49">
        <v>3.5573000000010069E-2</v>
      </c>
      <c r="H49">
        <v>4.75720000001012E-4</v>
      </c>
      <c r="J49">
        <v>0.13510476999999999</v>
      </c>
      <c r="K49">
        <v>5.5732639999990008E-2</v>
      </c>
      <c r="L49">
        <v>5.5637400000001058E-2</v>
      </c>
    </row>
    <row r="50" spans="2:12">
      <c r="B50">
        <v>4.6096999999999111E-4</v>
      </c>
      <c r="C50">
        <v>4.4984700000099132E-3</v>
      </c>
      <c r="D50">
        <v>8.3997519999999937E-2</v>
      </c>
      <c r="F50">
        <v>0.24646915000000008</v>
      </c>
      <c r="G50">
        <v>3.671106000001001E-2</v>
      </c>
      <c r="H50">
        <v>2.9017199999999965E-3</v>
      </c>
      <c r="J50">
        <v>0.12940253999999995</v>
      </c>
      <c r="K50">
        <v>5.5336079999990018E-2</v>
      </c>
      <c r="L50">
        <v>5.5475529999999995E-2</v>
      </c>
    </row>
    <row r="51" spans="2:12">
      <c r="B51">
        <v>7.7042500000000097E-3</v>
      </c>
      <c r="C51">
        <v>5.3136600000101009E-3</v>
      </c>
      <c r="D51">
        <v>8.3666910000001093E-2</v>
      </c>
      <c r="F51">
        <v>0.27260083000000007</v>
      </c>
      <c r="G51">
        <v>3.7860400000010008E-2</v>
      </c>
      <c r="H51">
        <v>6.3125999999990023E-3</v>
      </c>
      <c r="J51">
        <v>0.12364385999999999</v>
      </c>
      <c r="K51">
        <v>5.4935589999989931E-2</v>
      </c>
      <c r="L51">
        <v>5.5312050000001001E-2</v>
      </c>
    </row>
    <row r="52" spans="2:12">
      <c r="B52">
        <v>2.0807200000000012E-2</v>
      </c>
      <c r="C52">
        <v>5.2225999999999939E-3</v>
      </c>
      <c r="D52">
        <v>8.8378830000000963E-2</v>
      </c>
      <c r="F52">
        <v>8.1789060000000052E-2</v>
      </c>
      <c r="G52">
        <v>3.4486950000000016E-2</v>
      </c>
      <c r="H52">
        <v>5.7199370000001026E-2</v>
      </c>
      <c r="J52">
        <v>2.557311000000001E-2</v>
      </c>
      <c r="K52">
        <v>4.3761060000000004E-2</v>
      </c>
      <c r="L52">
        <v>5.4813230000001045E-2</v>
      </c>
    </row>
    <row r="53" spans="2:12">
      <c r="B53">
        <v>2.7455520000000011E-2</v>
      </c>
      <c r="C53">
        <v>6.2145599999999801E-3</v>
      </c>
      <c r="D53">
        <v>8.7864650000000988E-2</v>
      </c>
      <c r="F53">
        <v>9.4719610000000065E-2</v>
      </c>
      <c r="G53">
        <v>3.7571930000000059E-2</v>
      </c>
      <c r="H53">
        <v>5.5414900000000933E-2</v>
      </c>
      <c r="J53">
        <v>2.3812670000000036E-2</v>
      </c>
      <c r="K53">
        <v>4.5250390000000001E-2</v>
      </c>
      <c r="L53">
        <v>5.5230760000000989E-2</v>
      </c>
    </row>
    <row r="54" spans="2:12">
      <c r="B54">
        <v>1.2709650000000003E-2</v>
      </c>
      <c r="C54">
        <v>4.2805600000009603E-3</v>
      </c>
      <c r="D54">
        <v>8.8214839999999961E-2</v>
      </c>
      <c r="F54">
        <v>8.2180430000000054E-2</v>
      </c>
      <c r="G54">
        <v>3.0607610000001062E-2</v>
      </c>
      <c r="H54">
        <v>5.5198099999999972E-2</v>
      </c>
      <c r="J54">
        <v>1.3268040000000036E-2</v>
      </c>
      <c r="K54">
        <v>4.3608959999999003E-2</v>
      </c>
      <c r="L54">
        <v>5.5688340000000003E-2</v>
      </c>
    </row>
    <row r="55" spans="2:12">
      <c r="B55">
        <v>2.884616000000001E-2</v>
      </c>
      <c r="C55">
        <v>6.6845299999999941E-3</v>
      </c>
      <c r="D55">
        <v>8.697777000000001E-2</v>
      </c>
      <c r="F55">
        <v>0.11334159000000008</v>
      </c>
      <c r="G55">
        <v>3.8097020000000037E-2</v>
      </c>
      <c r="H55">
        <v>5.092468E-2</v>
      </c>
      <c r="J55">
        <v>9.1951000000000116E-3</v>
      </c>
      <c r="K55">
        <v>4.7200800000000015E-2</v>
      </c>
      <c r="L55">
        <v>5.6682609999999967E-2</v>
      </c>
    </row>
    <row r="56" spans="2:12">
      <c r="B56">
        <v>1.8445580000000003E-2</v>
      </c>
      <c r="C56">
        <v>5.3209999999999646E-3</v>
      </c>
      <c r="D56">
        <v>8.7223110000000992E-2</v>
      </c>
      <c r="F56">
        <v>0.10453129000000005</v>
      </c>
      <c r="G56">
        <v>3.3184679999999994E-2</v>
      </c>
      <c r="H56">
        <v>5.0763010000000997E-2</v>
      </c>
      <c r="J56">
        <v>1.7274400000000245E-3</v>
      </c>
      <c r="K56">
        <v>4.6046549999999992E-2</v>
      </c>
      <c r="L56">
        <v>5.7008260000001032E-2</v>
      </c>
    </row>
    <row r="57" spans="2:12">
      <c r="B57">
        <v>7.9495100000000068E-3</v>
      </c>
      <c r="C57">
        <v>3.9475000000009919E-3</v>
      </c>
      <c r="D57">
        <v>8.7463110000000982E-2</v>
      </c>
      <c r="F57">
        <v>9.5795160000000074E-2</v>
      </c>
      <c r="G57">
        <v>2.8226060000000969E-2</v>
      </c>
      <c r="H57">
        <v>5.0559740000000936E-2</v>
      </c>
      <c r="J57">
        <v>5.9475999999999973E-3</v>
      </c>
      <c r="K57">
        <v>4.4897669999999029E-2</v>
      </c>
      <c r="L57">
        <v>5.7350180000001E-2</v>
      </c>
    </row>
    <row r="58" spans="2:12">
      <c r="B58">
        <v>2.4157190000000009E-2</v>
      </c>
      <c r="C58">
        <v>6.3611100000010024E-3</v>
      </c>
      <c r="D58">
        <v>8.6223450000001034E-2</v>
      </c>
      <c r="F58">
        <v>0.12703506000000006</v>
      </c>
      <c r="G58">
        <v>3.5748950000001001E-2</v>
      </c>
      <c r="H58">
        <v>4.6282660000000975E-2</v>
      </c>
      <c r="J58">
        <v>9.9859499999999657E-3</v>
      </c>
      <c r="K58">
        <v>4.8499299999998968E-2</v>
      </c>
      <c r="L58">
        <v>5.8343810000000995E-2</v>
      </c>
    </row>
    <row r="59" spans="2:12">
      <c r="B59">
        <v>9.3401500000000054E-3</v>
      </c>
      <c r="C59">
        <v>4.4174699999999789E-3</v>
      </c>
      <c r="D59">
        <v>8.6576230000000004E-2</v>
      </c>
      <c r="F59">
        <v>0.11441714000000006</v>
      </c>
      <c r="G59">
        <v>2.8751150000000059E-2</v>
      </c>
      <c r="H59">
        <v>4.6069519999999947E-2</v>
      </c>
      <c r="J59">
        <v>2.0565159999999971E-2</v>
      </c>
      <c r="K59">
        <v>4.6848080000000014E-2</v>
      </c>
      <c r="L59">
        <v>5.8802040000000028E-2</v>
      </c>
    </row>
    <row r="60" spans="2:12">
      <c r="B60">
        <v>1.605964E-2</v>
      </c>
      <c r="C60">
        <v>5.4190700000009695E-3</v>
      </c>
      <c r="D60">
        <v>8.6059460000000032E-2</v>
      </c>
      <c r="F60">
        <v>0.12742644000000006</v>
      </c>
      <c r="G60">
        <v>3.1869610000001047E-2</v>
      </c>
      <c r="H60">
        <v>4.4281379999999981E-2</v>
      </c>
      <c r="J60">
        <v>2.2291019999999995E-2</v>
      </c>
      <c r="K60">
        <v>4.8347209999998975E-2</v>
      </c>
      <c r="L60">
        <v>5.9218919999999953E-2</v>
      </c>
    </row>
    <row r="61" spans="2:12">
      <c r="B61">
        <v>4.8498399999999942E-3</v>
      </c>
      <c r="C61">
        <v>3.0984199999999351E-3</v>
      </c>
      <c r="D61">
        <v>8.5303839999999992E-2</v>
      </c>
      <c r="F61">
        <v>0.13522106000000006</v>
      </c>
      <c r="G61">
        <v>2.1801140000000108E-2</v>
      </c>
      <c r="H61">
        <v>3.7359039999999975E-2</v>
      </c>
      <c r="J61">
        <v>6.0138259999999999E-2</v>
      </c>
      <c r="K61">
        <v>4.8652960000000023E-2</v>
      </c>
      <c r="L61">
        <v>6.206020999999997E-2</v>
      </c>
    </row>
    <row r="62" spans="2:12">
      <c r="B62">
        <v>2.4100800000000089E-3</v>
      </c>
      <c r="C62">
        <v>4.0812599999999755E-3</v>
      </c>
      <c r="D62">
        <v>8.5040400000000016E-2</v>
      </c>
      <c r="F62">
        <v>0.14325375000000007</v>
      </c>
      <c r="G62">
        <v>2.5215890000000019E-2</v>
      </c>
      <c r="H62">
        <v>3.6984899999999987E-2</v>
      </c>
      <c r="J62">
        <v>5.6611149999999999E-2</v>
      </c>
      <c r="K62">
        <v>4.9652520000000033E-2</v>
      </c>
      <c r="L62">
        <v>6.1994300000000002E-2</v>
      </c>
    </row>
    <row r="63" spans="2:12">
      <c r="B63">
        <v>9.6699900000000033E-3</v>
      </c>
      <c r="C63">
        <v>5.0640899999999656E-3</v>
      </c>
      <c r="D63">
        <v>8.4776960000000956E-2</v>
      </c>
      <c r="F63">
        <v>0.15128644000000008</v>
      </c>
      <c r="G63">
        <v>2.863062999999999E-2</v>
      </c>
      <c r="H63">
        <v>3.6610760000001019E-2</v>
      </c>
      <c r="J63">
        <v>5.3084049999999994E-2</v>
      </c>
      <c r="K63">
        <v>5.0652080000000044E-2</v>
      </c>
      <c r="L63">
        <v>6.1928400000000994E-2</v>
      </c>
    </row>
    <row r="64" spans="2:12">
      <c r="B64">
        <v>1.6858730000000002E-2</v>
      </c>
      <c r="C64">
        <v>6.037289999999973E-3</v>
      </c>
      <c r="D64">
        <v>8.4516099999999983E-2</v>
      </c>
      <c r="F64">
        <v>0.15924038000000007</v>
      </c>
      <c r="G64">
        <v>3.2011899999999982E-2</v>
      </c>
      <c r="H64">
        <v>3.6240289999999953E-2</v>
      </c>
      <c r="J64">
        <v>4.959152E-2</v>
      </c>
      <c r="K64">
        <v>5.164184000000005E-2</v>
      </c>
      <c r="L64">
        <v>6.1863150000000033E-2</v>
      </c>
    </row>
    <row r="65" spans="2:12">
      <c r="B65">
        <v>2.4118650000000005E-2</v>
      </c>
      <c r="C65">
        <v>7.0201199999999631E-3</v>
      </c>
      <c r="D65">
        <v>8.4252660000001034E-2</v>
      </c>
      <c r="F65">
        <v>0.16727308000000007</v>
      </c>
      <c r="G65">
        <v>3.5426639999999954E-2</v>
      </c>
      <c r="H65">
        <v>3.5866150000000929E-2</v>
      </c>
      <c r="J65">
        <v>4.606441E-2</v>
      </c>
      <c r="K65">
        <v>5.264140000000006E-2</v>
      </c>
      <c r="L65">
        <v>6.179724000000103E-2</v>
      </c>
    </row>
    <row r="66" spans="2:12">
      <c r="B66">
        <v>6.7225499999999938E-3</v>
      </c>
      <c r="C66">
        <v>3.0732299999999269E-3</v>
      </c>
      <c r="D66">
        <v>8.4693859999999982E-2</v>
      </c>
      <c r="F66">
        <v>0.14699548000000007</v>
      </c>
      <c r="G66">
        <v>2.0815740000000083E-2</v>
      </c>
      <c r="H66">
        <v>3.3874189999999992E-2</v>
      </c>
      <c r="J66">
        <v>7.3443619999999987E-2</v>
      </c>
      <c r="K66">
        <v>4.9820789999999948E-2</v>
      </c>
      <c r="L66">
        <v>6.326420000000002E-2</v>
      </c>
    </row>
    <row r="67" spans="2:12">
      <c r="B67">
        <v>5.3737000000000923E-4</v>
      </c>
      <c r="C67">
        <v>4.056060000000028E-3</v>
      </c>
      <c r="D67">
        <v>8.4430420000000006E-2</v>
      </c>
      <c r="F67">
        <v>0.15502817000000008</v>
      </c>
      <c r="G67">
        <v>2.4230480000000054E-2</v>
      </c>
      <c r="H67">
        <v>3.3500049999999948E-2</v>
      </c>
      <c r="J67">
        <v>6.9916509999999987E-2</v>
      </c>
      <c r="K67">
        <v>5.0820349999999959E-2</v>
      </c>
      <c r="L67">
        <v>6.3198299999999985E-2</v>
      </c>
    </row>
    <row r="68" spans="2:12">
      <c r="B68">
        <v>7.7972800000000037E-3</v>
      </c>
      <c r="C68">
        <v>5.0388999999999573E-3</v>
      </c>
      <c r="D68">
        <v>8.4166980000001057E-2</v>
      </c>
      <c r="F68">
        <v>0.16306086000000006</v>
      </c>
      <c r="G68">
        <v>2.7645229999999965E-2</v>
      </c>
      <c r="H68">
        <v>3.3125910000001035E-2</v>
      </c>
      <c r="J68">
        <v>6.6389409999999982E-2</v>
      </c>
      <c r="K68">
        <v>5.1819909999999969E-2</v>
      </c>
      <c r="L68">
        <v>6.3132400000000977E-2</v>
      </c>
    </row>
    <row r="69" spans="2:12">
      <c r="B69">
        <v>1.4986020000000003E-2</v>
      </c>
      <c r="C69">
        <v>6.0120999999999647E-3</v>
      </c>
      <c r="D69">
        <v>8.3906119999999973E-2</v>
      </c>
      <c r="F69">
        <v>0.17101481000000007</v>
      </c>
      <c r="G69">
        <v>3.1026490000000018E-2</v>
      </c>
      <c r="H69">
        <v>3.2755439999999969E-2</v>
      </c>
      <c r="J69">
        <v>6.2896879999999988E-2</v>
      </c>
      <c r="K69">
        <v>5.280966999999992E-2</v>
      </c>
      <c r="L69">
        <v>6.3067139999999966E-2</v>
      </c>
    </row>
    <row r="70" spans="2:12">
      <c r="B70">
        <v>2.2245930000000011E-2</v>
      </c>
      <c r="C70">
        <v>6.9949299999999548E-3</v>
      </c>
      <c r="D70">
        <v>8.3642680000000913E-2</v>
      </c>
      <c r="F70">
        <v>0.17904750000000005</v>
      </c>
      <c r="G70">
        <v>3.4441229999999989E-2</v>
      </c>
      <c r="H70">
        <v>3.2381300000000945E-2</v>
      </c>
      <c r="J70">
        <v>5.9369769999999988E-2</v>
      </c>
      <c r="K70">
        <v>5.380923999999998E-2</v>
      </c>
      <c r="L70">
        <v>6.3001240000001013E-2</v>
      </c>
    </row>
    <row r="71" spans="2:12">
      <c r="B71">
        <v>8.5709399999999991E-3</v>
      </c>
      <c r="C71">
        <v>3.0483599999998612E-3</v>
      </c>
      <c r="D71">
        <v>8.4091789999999972E-2</v>
      </c>
      <c r="F71">
        <v>0.15861699000000007</v>
      </c>
      <c r="G71">
        <v>1.984312999999982E-2</v>
      </c>
      <c r="H71">
        <v>3.0434599999999944E-2</v>
      </c>
      <c r="J71">
        <v>8.6576180000000003E-2</v>
      </c>
      <c r="K71">
        <v>5.0973450000000087E-2</v>
      </c>
      <c r="L71">
        <v>6.445256000000002E-2</v>
      </c>
    </row>
    <row r="72" spans="2:12">
      <c r="B72">
        <v>1.3110299999999908E-3</v>
      </c>
      <c r="C72">
        <v>4.0311999999999015E-3</v>
      </c>
      <c r="D72">
        <v>8.3828349999999996E-2</v>
      </c>
      <c r="F72">
        <v>0.16664968000000008</v>
      </c>
      <c r="G72">
        <v>2.3257879999999953E-2</v>
      </c>
      <c r="H72">
        <v>3.0060459999999956E-2</v>
      </c>
      <c r="J72">
        <v>8.3049079999999997E-2</v>
      </c>
      <c r="K72">
        <v>5.1973010000000097E-2</v>
      </c>
      <c r="L72">
        <v>6.4386659999999984E-2</v>
      </c>
    </row>
    <row r="73" spans="2:12">
      <c r="B73">
        <v>5.9488899999999983E-3</v>
      </c>
      <c r="C73">
        <v>5.0140299999998916E-3</v>
      </c>
      <c r="D73">
        <v>8.3564910000001047E-2</v>
      </c>
      <c r="F73">
        <v>0.17468237000000006</v>
      </c>
      <c r="G73">
        <v>2.6672619999999925E-2</v>
      </c>
      <c r="H73">
        <v>2.9686320000000987E-2</v>
      </c>
      <c r="J73">
        <v>7.9521969999999997E-2</v>
      </c>
      <c r="K73">
        <v>5.2972580000000047E-2</v>
      </c>
      <c r="L73">
        <v>6.4320760000000976E-2</v>
      </c>
    </row>
    <row r="74" spans="2:12">
      <c r="B74">
        <v>1.3137630000000011E-2</v>
      </c>
      <c r="C74">
        <v>5.987229999999899E-3</v>
      </c>
      <c r="D74">
        <v>8.3304060000000013E-2</v>
      </c>
      <c r="F74">
        <v>0.18263631000000008</v>
      </c>
      <c r="G74">
        <v>3.0053889999999917E-2</v>
      </c>
      <c r="H74">
        <v>2.9315849999999921E-2</v>
      </c>
      <c r="J74">
        <v>7.6029440000000004E-2</v>
      </c>
      <c r="K74">
        <v>5.3962340000000109E-2</v>
      </c>
      <c r="L74">
        <v>6.4255510000000016E-2</v>
      </c>
    </row>
    <row r="75" spans="2:12">
      <c r="B75">
        <v>2.0397540000000006E-2</v>
      </c>
      <c r="C75">
        <v>6.9700599999998891E-3</v>
      </c>
      <c r="D75">
        <v>8.3040620000001064E-2</v>
      </c>
      <c r="F75">
        <v>0.19066901000000006</v>
      </c>
      <c r="G75">
        <v>3.3468629999999888E-2</v>
      </c>
      <c r="H75">
        <v>2.8941710000001009E-2</v>
      </c>
      <c r="J75">
        <v>7.2502330000000004E-2</v>
      </c>
      <c r="K75">
        <v>5.4961900000000008E-2</v>
      </c>
      <c r="L75">
        <v>6.4189600000001013E-2</v>
      </c>
    </row>
    <row r="76" spans="2:12">
      <c r="B76">
        <v>1.0419339999999985E-2</v>
      </c>
      <c r="C76">
        <v>3.023500000000956E-3</v>
      </c>
      <c r="D76">
        <v>8.3489730000000012E-2</v>
      </c>
      <c r="F76">
        <v>0.17023850000000007</v>
      </c>
      <c r="G76">
        <v>1.8870530000001051E-2</v>
      </c>
      <c r="H76">
        <v>2.6995009999999951E-2</v>
      </c>
      <c r="J76">
        <v>9.9708749999999957E-2</v>
      </c>
      <c r="K76">
        <v>5.2126119999999054E-2</v>
      </c>
      <c r="L76">
        <v>6.5640930000000014E-2</v>
      </c>
    </row>
    <row r="77" spans="2:12">
      <c r="B77">
        <v>3.1594199999999961E-3</v>
      </c>
      <c r="C77">
        <v>4.0063300000009461E-3</v>
      </c>
      <c r="D77">
        <v>8.3226289999999981E-2</v>
      </c>
      <c r="F77">
        <v>0.17827119000000008</v>
      </c>
      <c r="G77">
        <v>2.2285270000001023E-2</v>
      </c>
      <c r="H77">
        <v>2.6620869999999963E-2</v>
      </c>
      <c r="J77">
        <v>9.6181639999999957E-2</v>
      </c>
      <c r="K77">
        <v>5.3125679999999065E-2</v>
      </c>
      <c r="L77">
        <v>6.5575020000000039E-2</v>
      </c>
    </row>
    <row r="78" spans="2:12">
      <c r="B78">
        <v>4.1004899999999983E-3</v>
      </c>
      <c r="C78">
        <v>4.9891700000009864E-3</v>
      </c>
      <c r="D78">
        <v>8.2962850000000976E-2</v>
      </c>
      <c r="F78">
        <v>0.18630388000000006</v>
      </c>
      <c r="G78">
        <v>2.5700010000000995E-2</v>
      </c>
      <c r="H78">
        <v>2.624673000000094E-2</v>
      </c>
      <c r="J78">
        <v>9.2654529999999957E-2</v>
      </c>
      <c r="K78">
        <v>5.4125239999998964E-2</v>
      </c>
      <c r="L78">
        <v>6.5509120000000975E-2</v>
      </c>
    </row>
    <row r="79" spans="2:12">
      <c r="B79">
        <v>1.1289230000000011E-2</v>
      </c>
      <c r="C79">
        <v>5.9623600000009436E-3</v>
      </c>
      <c r="D79">
        <v>8.2701990000000003E-2</v>
      </c>
      <c r="F79">
        <v>0.19425782000000005</v>
      </c>
      <c r="G79">
        <v>2.9081280000000986E-2</v>
      </c>
      <c r="H79">
        <v>2.5876259999999984E-2</v>
      </c>
      <c r="J79">
        <v>8.9161999999999964E-2</v>
      </c>
      <c r="K79">
        <v>5.5114999999999026E-2</v>
      </c>
      <c r="L79">
        <v>6.5443870000000015E-2</v>
      </c>
    </row>
    <row r="80" spans="2:12">
      <c r="B80">
        <v>1.854915E-2</v>
      </c>
      <c r="C80">
        <v>6.9452000000009839E-3</v>
      </c>
      <c r="D80">
        <v>8.2438550000001054E-2</v>
      </c>
      <c r="F80">
        <v>0.20229052000000008</v>
      </c>
      <c r="G80">
        <v>3.2496020000000958E-2</v>
      </c>
      <c r="H80">
        <v>2.5502120000000961E-2</v>
      </c>
      <c r="J80">
        <v>8.5634889999999964E-2</v>
      </c>
      <c r="K80">
        <v>5.6114559999999036E-2</v>
      </c>
      <c r="L80">
        <v>6.5377960000001012E-2</v>
      </c>
    </row>
    <row r="81" spans="2:12">
      <c r="B81">
        <v>1.2267729999999991E-2</v>
      </c>
      <c r="C81">
        <v>2.9986299999998911E-3</v>
      </c>
      <c r="D81">
        <v>8.2887669999999997E-2</v>
      </c>
      <c r="F81">
        <v>0.18186000000000008</v>
      </c>
      <c r="G81">
        <v>1.7897919999999901E-2</v>
      </c>
      <c r="H81">
        <v>2.3555419999999959E-2</v>
      </c>
      <c r="J81">
        <v>0.11284130999999997</v>
      </c>
      <c r="K81">
        <v>5.327877999999997E-2</v>
      </c>
      <c r="L81">
        <v>6.6829290000000013E-2</v>
      </c>
    </row>
    <row r="82" spans="2:12">
      <c r="B82">
        <v>5.0078100000000014E-3</v>
      </c>
      <c r="C82">
        <v>3.9814599999999922E-3</v>
      </c>
      <c r="D82">
        <v>8.2624229999999965E-2</v>
      </c>
      <c r="F82">
        <v>0.18989270000000005</v>
      </c>
      <c r="G82">
        <v>2.1312660000000094E-2</v>
      </c>
      <c r="H82">
        <v>2.3181279999999971E-2</v>
      </c>
      <c r="J82">
        <v>0.10931419999999997</v>
      </c>
      <c r="K82">
        <v>5.427833999999998E-2</v>
      </c>
      <c r="L82">
        <v>6.6763389999999978E-2</v>
      </c>
    </row>
    <row r="83" spans="2:12">
      <c r="B83">
        <v>2.2521000000000069E-3</v>
      </c>
      <c r="C83">
        <v>4.9643000000000326E-3</v>
      </c>
      <c r="D83">
        <v>8.2360790000001016E-2</v>
      </c>
      <c r="F83">
        <v>0.19792539000000006</v>
      </c>
      <c r="G83">
        <v>2.4727410000000005E-2</v>
      </c>
      <c r="H83">
        <v>2.2807140000001003E-2</v>
      </c>
      <c r="J83">
        <v>0.10578708999999997</v>
      </c>
      <c r="K83">
        <v>5.5277899999999991E-2</v>
      </c>
      <c r="L83">
        <v>6.6697480000000975E-2</v>
      </c>
    </row>
    <row r="84" spans="2:12">
      <c r="B84">
        <v>9.4408400000000059E-3</v>
      </c>
      <c r="C84">
        <v>5.93750000000004E-3</v>
      </c>
      <c r="D84">
        <v>8.2099929999999932E-2</v>
      </c>
      <c r="F84">
        <v>0.20587933000000008</v>
      </c>
      <c r="G84">
        <v>2.8108670000000058E-2</v>
      </c>
      <c r="H84">
        <v>2.2436669999999936E-2</v>
      </c>
      <c r="J84">
        <v>0.10229455999999998</v>
      </c>
      <c r="K84">
        <v>5.6267669999999992E-2</v>
      </c>
      <c r="L84">
        <v>6.6632230000000015E-2</v>
      </c>
    </row>
    <row r="85" spans="2:12">
      <c r="B85">
        <v>1.6700760000000009E-2</v>
      </c>
      <c r="C85">
        <v>6.920329999999919E-3</v>
      </c>
      <c r="D85">
        <v>8.1836490000000983E-2</v>
      </c>
      <c r="F85">
        <v>0.21391202000000006</v>
      </c>
      <c r="G85">
        <v>3.1523410000000029E-2</v>
      </c>
      <c r="H85">
        <v>2.2062530000001024E-2</v>
      </c>
      <c r="J85">
        <v>9.8767459999999974E-2</v>
      </c>
      <c r="K85">
        <v>5.7267230000000002E-2</v>
      </c>
      <c r="L85">
        <v>6.6566330000000951E-2</v>
      </c>
    </row>
    <row r="86" spans="2:12">
      <c r="B86">
        <v>1.4116119999999996E-2</v>
      </c>
      <c r="C86">
        <v>2.9737599999998254E-3</v>
      </c>
      <c r="D86">
        <v>8.2285609999999981E-2</v>
      </c>
      <c r="F86">
        <v>0.19348151000000008</v>
      </c>
      <c r="G86">
        <v>1.692530999999986E-2</v>
      </c>
      <c r="H86">
        <v>2.0115829999999967E-2</v>
      </c>
      <c r="J86">
        <v>0.12597386999999999</v>
      </c>
      <c r="K86">
        <v>5.4431439999999998E-2</v>
      </c>
      <c r="L86">
        <v>6.8017650000000013E-2</v>
      </c>
    </row>
    <row r="87" spans="2:12">
      <c r="B87">
        <v>6.8562100000000015E-3</v>
      </c>
      <c r="C87">
        <v>3.9565999999998658E-3</v>
      </c>
      <c r="D87">
        <v>8.2022170000000005E-2</v>
      </c>
      <c r="F87">
        <v>0.20151421000000008</v>
      </c>
      <c r="G87">
        <v>2.0340059999999993E-2</v>
      </c>
      <c r="H87">
        <v>1.9741689999999978E-2</v>
      </c>
      <c r="J87">
        <v>0.12244675999999999</v>
      </c>
      <c r="K87">
        <v>5.5431010000000058E-2</v>
      </c>
      <c r="L87">
        <v>6.7951749999999977E-2</v>
      </c>
    </row>
    <row r="88" spans="2:12">
      <c r="B88">
        <v>4.0371000000000157E-4</v>
      </c>
      <c r="C88">
        <v>4.9394299999999669E-3</v>
      </c>
      <c r="D88">
        <v>8.1758730000001056E-2</v>
      </c>
      <c r="F88">
        <v>0.20954690000000006</v>
      </c>
      <c r="G88">
        <v>2.3754799999999965E-2</v>
      </c>
      <c r="H88">
        <v>1.9367550000000955E-2</v>
      </c>
      <c r="J88">
        <v>0.11891964999999999</v>
      </c>
      <c r="K88">
        <v>5.6430570000000069E-2</v>
      </c>
      <c r="L88">
        <v>6.7885840000000974E-2</v>
      </c>
    </row>
    <row r="89" spans="2:12">
      <c r="B89">
        <v>7.5924500000000006E-3</v>
      </c>
      <c r="C89">
        <v>5.9126299999999743E-3</v>
      </c>
      <c r="D89">
        <v>8.1497869999999972E-2</v>
      </c>
      <c r="F89">
        <v>0.21750084000000008</v>
      </c>
      <c r="G89">
        <v>2.7136069999999957E-2</v>
      </c>
      <c r="H89">
        <v>1.899708E-2</v>
      </c>
      <c r="J89">
        <v>0.11542712999999999</v>
      </c>
      <c r="K89">
        <v>5.7420330000000019E-2</v>
      </c>
      <c r="L89">
        <v>6.7820590000000014E-2</v>
      </c>
    </row>
    <row r="90" spans="2:12">
      <c r="B90">
        <v>1.4852360000000009E-2</v>
      </c>
      <c r="C90">
        <v>6.8954700000000146E-3</v>
      </c>
      <c r="D90">
        <v>8.1234430000000912E-2</v>
      </c>
      <c r="F90">
        <v>0.22553353000000007</v>
      </c>
      <c r="G90">
        <v>3.0550809999999928E-2</v>
      </c>
      <c r="H90">
        <v>1.8622940000000976E-2</v>
      </c>
      <c r="J90">
        <v>0.11190001999999999</v>
      </c>
      <c r="K90">
        <v>5.841989000000003E-2</v>
      </c>
      <c r="L90">
        <v>6.775469000000095E-2</v>
      </c>
    </row>
    <row r="91" spans="2:12">
      <c r="B91">
        <v>1.5988829999999996E-2</v>
      </c>
      <c r="C91">
        <v>2.9485699999998172E-3</v>
      </c>
      <c r="D91">
        <v>8.1675619999999977E-2</v>
      </c>
      <c r="F91">
        <v>0.20525594000000008</v>
      </c>
      <c r="G91">
        <v>1.5939909999999946E-2</v>
      </c>
      <c r="H91">
        <v>1.6630979999999983E-2</v>
      </c>
      <c r="J91">
        <v>0.13927922999999998</v>
      </c>
      <c r="K91">
        <v>5.559928000000014E-2</v>
      </c>
      <c r="L91">
        <v>6.9221649999999996E-2</v>
      </c>
    </row>
    <row r="92" spans="2:12">
      <c r="B92">
        <v>8.7289200000000011E-3</v>
      </c>
      <c r="C92">
        <v>3.9314099999998575E-3</v>
      </c>
      <c r="D92">
        <v>8.1412180000000001E-2</v>
      </c>
      <c r="F92">
        <v>0.21328863000000006</v>
      </c>
      <c r="G92">
        <v>1.9354649999999918E-2</v>
      </c>
      <c r="H92">
        <v>1.6256839999999995E-2</v>
      </c>
      <c r="J92">
        <v>0.13575211999999998</v>
      </c>
      <c r="K92">
        <v>5.659884000000015E-2</v>
      </c>
      <c r="L92">
        <v>6.9155740000000021E-2</v>
      </c>
    </row>
    <row r="93" spans="2:12">
      <c r="B93">
        <v>1.4689999999999981E-3</v>
      </c>
      <c r="C93">
        <v>4.9142399999999586E-3</v>
      </c>
      <c r="D93">
        <v>8.1148740000000996E-2</v>
      </c>
      <c r="F93">
        <v>0.22132132000000007</v>
      </c>
      <c r="G93">
        <v>2.2769399999999829E-2</v>
      </c>
      <c r="H93">
        <v>1.5882700000000971E-2</v>
      </c>
      <c r="J93">
        <v>0.13222500999999998</v>
      </c>
      <c r="K93">
        <v>5.7598400000000161E-2</v>
      </c>
      <c r="L93">
        <v>6.9089840000001068E-2</v>
      </c>
    </row>
    <row r="94" spans="2:12">
      <c r="B94">
        <v>5.7197400000000009E-3</v>
      </c>
      <c r="C94">
        <v>5.887439999999966E-3</v>
      </c>
      <c r="D94">
        <v>8.0887880000000023E-2</v>
      </c>
      <c r="F94">
        <v>0.22927526000000006</v>
      </c>
      <c r="G94">
        <v>2.6150659999999881E-2</v>
      </c>
      <c r="H94">
        <v>1.5512229999999905E-2</v>
      </c>
      <c r="J94">
        <v>0.12873247999999998</v>
      </c>
      <c r="K94">
        <v>5.8588160000000111E-2</v>
      </c>
      <c r="L94">
        <v>6.9024589999999997E-2</v>
      </c>
    </row>
    <row r="95" spans="2:12">
      <c r="B95">
        <v>1.2979650000000009E-2</v>
      </c>
      <c r="C95">
        <v>6.8702699999998451E-3</v>
      </c>
      <c r="D95">
        <v>8.0624440000001074E-2</v>
      </c>
      <c r="F95">
        <v>0.23730796000000007</v>
      </c>
      <c r="G95">
        <v>2.9565399999999853E-2</v>
      </c>
      <c r="H95">
        <v>1.5138090000000992E-2</v>
      </c>
      <c r="J95">
        <v>0.12520537999999998</v>
      </c>
      <c r="K95">
        <v>5.9587730000000061E-2</v>
      </c>
      <c r="L95">
        <v>6.8958680000000994E-2</v>
      </c>
    </row>
    <row r="96" spans="2:12">
      <c r="B96">
        <v>1.7837229999999996E-2</v>
      </c>
      <c r="C96">
        <v>2.9237000000099655E-3</v>
      </c>
      <c r="D96">
        <v>8.1073560000000017E-2</v>
      </c>
      <c r="F96">
        <v>0.21687744000000006</v>
      </c>
      <c r="G96">
        <v>1.496730000001012E-2</v>
      </c>
      <c r="H96">
        <v>1.319138999999999E-2</v>
      </c>
      <c r="J96">
        <v>0.15241178999999999</v>
      </c>
      <c r="K96">
        <v>5.6751939999989842E-2</v>
      </c>
      <c r="L96">
        <v>7.0410009999999995E-2</v>
      </c>
    </row>
    <row r="97" spans="2:12">
      <c r="B97">
        <v>1.0577309999999993E-2</v>
      </c>
      <c r="C97">
        <v>3.9065400000100059E-3</v>
      </c>
      <c r="D97">
        <v>8.0810119999999985E-2</v>
      </c>
      <c r="F97">
        <v>0.22491014000000006</v>
      </c>
      <c r="G97">
        <v>1.8382050000010031E-2</v>
      </c>
      <c r="H97">
        <v>1.2817249999999947E-2</v>
      </c>
      <c r="J97">
        <v>0.14888467999999999</v>
      </c>
      <c r="K97">
        <v>5.7751499999989964E-2</v>
      </c>
      <c r="L97">
        <v>7.0344100000000021E-2</v>
      </c>
    </row>
    <row r="98" spans="2:12">
      <c r="B98">
        <v>3.3173999999999981E-3</v>
      </c>
      <c r="C98">
        <v>4.889370000010107E-3</v>
      </c>
      <c r="D98">
        <v>8.0546680000001036E-2</v>
      </c>
      <c r="F98">
        <v>0.23294283000000005</v>
      </c>
      <c r="G98">
        <v>2.1796790000010002E-2</v>
      </c>
      <c r="H98">
        <v>1.2443110000001034E-2</v>
      </c>
      <c r="J98">
        <v>0.14535757999999999</v>
      </c>
      <c r="K98">
        <v>5.8751069999989802E-2</v>
      </c>
      <c r="L98">
        <v>7.0278200000001068E-2</v>
      </c>
    </row>
    <row r="99" spans="2:12">
      <c r="B99">
        <v>3.8713400000000009E-3</v>
      </c>
      <c r="C99">
        <v>5.8625700000101144E-3</v>
      </c>
      <c r="D99">
        <v>8.0285819999999952E-2</v>
      </c>
      <c r="F99">
        <v>0.24089677000000007</v>
      </c>
      <c r="G99">
        <v>2.5178050000010055E-2</v>
      </c>
      <c r="H99">
        <v>1.2072639999999968E-2</v>
      </c>
      <c r="J99">
        <v>0.14186504999999999</v>
      </c>
      <c r="K99">
        <v>5.9740829999989975E-2</v>
      </c>
      <c r="L99">
        <v>7.0212949999999996E-2</v>
      </c>
    </row>
    <row r="100" spans="2:12">
      <c r="B100">
        <v>1.1131260000000004E-2</v>
      </c>
      <c r="C100">
        <v>6.8454100000099327E-3</v>
      </c>
      <c r="D100">
        <v>8.0022380000001003E-2</v>
      </c>
      <c r="F100">
        <v>0.24892946000000005</v>
      </c>
      <c r="G100">
        <v>2.8592800000009966E-2</v>
      </c>
      <c r="H100">
        <v>1.1698500000000944E-2</v>
      </c>
      <c r="J100">
        <v>0.13833793999999999</v>
      </c>
      <c r="K100">
        <v>6.0740389999989874E-2</v>
      </c>
      <c r="L100">
        <v>7.0147050000001043E-2</v>
      </c>
    </row>
    <row r="101" spans="2:12">
      <c r="B101">
        <v>2.0254750000000002E-2</v>
      </c>
      <c r="C101">
        <v>3.7441000000000002E-3</v>
      </c>
      <c r="D101">
        <v>8.9788010000000973E-2</v>
      </c>
      <c r="F101">
        <v>0.12486845000000008</v>
      </c>
      <c r="G101">
        <v>4.4473349999999967E-2</v>
      </c>
      <c r="H101">
        <v>3.9718990000000953E-2</v>
      </c>
      <c r="J101">
        <v>2.6345410000000014E-2</v>
      </c>
      <c r="K101">
        <v>3.9297310000000009E-2</v>
      </c>
      <c r="L101">
        <v>4.9216540000000975E-2</v>
      </c>
    </row>
    <row r="102" spans="2:12">
      <c r="B102">
        <v>2.6858080000000006E-2</v>
      </c>
      <c r="C102">
        <v>4.5725099999999741E-3</v>
      </c>
      <c r="D102">
        <v>8.9327130000000921E-2</v>
      </c>
      <c r="F102">
        <v>0.15336981000000008</v>
      </c>
      <c r="G102">
        <v>4.5864040000000023E-2</v>
      </c>
      <c r="H102">
        <v>3.529568000000094E-2</v>
      </c>
      <c r="J102">
        <v>2.5139490000000014E-2</v>
      </c>
      <c r="K102">
        <v>3.904821E-2</v>
      </c>
      <c r="L102">
        <v>4.9134970000000944E-2</v>
      </c>
    </row>
    <row r="103" spans="2:12">
      <c r="B103">
        <v>9.9682400000000032E-3</v>
      </c>
      <c r="C103">
        <v>2.8696600000009675E-3</v>
      </c>
      <c r="D103">
        <v>8.9869480000000002E-2</v>
      </c>
      <c r="F103">
        <v>9.7426940000000073E-2</v>
      </c>
      <c r="G103">
        <v>4.3177740000001019E-2</v>
      </c>
      <c r="H103">
        <v>4.3004219999999982E-2</v>
      </c>
      <c r="J103">
        <v>1.2793109999999996E-2</v>
      </c>
      <c r="K103">
        <v>4.0872449999999005E-2</v>
      </c>
      <c r="L103">
        <v>4.9332920000000002E-2</v>
      </c>
    </row>
    <row r="104" spans="2:12">
      <c r="B104">
        <v>2.6026590000000002E-2</v>
      </c>
      <c r="C104">
        <v>4.8784799999999906E-3</v>
      </c>
      <c r="D104">
        <v>8.875748E-2</v>
      </c>
      <c r="F104">
        <v>0.16650360000000006</v>
      </c>
      <c r="G104">
        <v>4.6547640000000001E-2</v>
      </c>
      <c r="H104">
        <v>3.229723000000001E-2</v>
      </c>
      <c r="J104">
        <v>1.0074000000000027E-2</v>
      </c>
      <c r="K104">
        <v>4.0250229999999998E-2</v>
      </c>
      <c r="L104">
        <v>4.9134690000000036E-2</v>
      </c>
    </row>
    <row r="105" spans="2:12">
      <c r="B105">
        <v>1.4109120000000003E-2</v>
      </c>
      <c r="C105">
        <v>3.677700000000006E-3</v>
      </c>
      <c r="D105">
        <v>8.9139000000001023E-2</v>
      </c>
      <c r="F105">
        <v>0.12706114000000007</v>
      </c>
      <c r="G105">
        <v>4.4653770000000065E-2</v>
      </c>
      <c r="H105">
        <v>3.7729820000000969E-2</v>
      </c>
      <c r="J105">
        <v>1.3343299999999947E-3</v>
      </c>
      <c r="K105">
        <v>4.1539579999999993E-2</v>
      </c>
      <c r="L105">
        <v>4.9274350000001021E-2</v>
      </c>
    </row>
    <row r="106" spans="2:12">
      <c r="B106">
        <v>2.0606600000000058E-3</v>
      </c>
      <c r="C106">
        <v>2.4671900000009517E-3</v>
      </c>
      <c r="D106">
        <v>8.9519420000000988E-2</v>
      </c>
      <c r="F106">
        <v>8.7326380000000065E-2</v>
      </c>
      <c r="G106">
        <v>4.2746340000001021E-2</v>
      </c>
      <c r="H106">
        <v>4.3192100000000982E-2</v>
      </c>
      <c r="J106">
        <v>7.6298899999999725E-3</v>
      </c>
      <c r="K106">
        <v>4.2852979999999014E-2</v>
      </c>
      <c r="L106">
        <v>4.9415450000000999E-2</v>
      </c>
    </row>
    <row r="107" spans="2:12">
      <c r="B107">
        <v>1.8198000000000006E-2</v>
      </c>
      <c r="C107">
        <v>4.4843900000009485E-3</v>
      </c>
      <c r="D107">
        <v>8.8404260000000956E-2</v>
      </c>
      <c r="F107">
        <v>0.15668129000000006</v>
      </c>
      <c r="G107">
        <v>4.6129660000001071E-2</v>
      </c>
      <c r="H107">
        <v>3.2445520000000949E-2</v>
      </c>
      <c r="J107">
        <v>1.0306380000000004E-2</v>
      </c>
      <c r="K107">
        <v>4.2223399999998967E-2</v>
      </c>
      <c r="L107">
        <v>4.9216290000001051E-2</v>
      </c>
    </row>
    <row r="108" spans="2:12">
      <c r="B108">
        <v>1.2291800000000103E-3</v>
      </c>
      <c r="C108">
        <v>2.7731599999999967E-3</v>
      </c>
      <c r="D108">
        <v>8.8949770000000011E-2</v>
      </c>
      <c r="F108">
        <v>0.10046018000000007</v>
      </c>
      <c r="G108">
        <v>4.342994E-2</v>
      </c>
      <c r="H108">
        <v>4.0193649999999997E-2</v>
      </c>
      <c r="J108">
        <v>2.2695379999999987E-2</v>
      </c>
      <c r="K108">
        <v>4.4055010000000006E-2</v>
      </c>
      <c r="L108">
        <v>4.9415180000000031E-2</v>
      </c>
    </row>
    <row r="109" spans="2:12">
      <c r="B109">
        <v>7.9114900000000071E-3</v>
      </c>
      <c r="C109">
        <v>3.6099400000009219E-3</v>
      </c>
      <c r="D109">
        <v>8.8485729999999985E-2</v>
      </c>
      <c r="F109">
        <v>0.12923978000000005</v>
      </c>
      <c r="G109">
        <v>4.4834040000001074E-2</v>
      </c>
      <c r="H109">
        <v>3.5730749999999978E-2</v>
      </c>
      <c r="J109">
        <v>2.3858669999999971E-2</v>
      </c>
      <c r="K109">
        <v>4.3798529999999003E-2</v>
      </c>
      <c r="L109">
        <v>4.9332660000000028E-2</v>
      </c>
    </row>
    <row r="110" spans="2:12">
      <c r="B110">
        <v>1.9593390000000002E-2</v>
      </c>
      <c r="C110">
        <v>1.4085099999999739E-3</v>
      </c>
      <c r="D110">
        <v>8.8494390000000006E-2</v>
      </c>
      <c r="F110">
        <v>6.1437150000000051E-2</v>
      </c>
      <c r="G110">
        <v>4.1655890000000029E-2</v>
      </c>
      <c r="H110">
        <v>4.333024999999998E-2</v>
      </c>
      <c r="J110">
        <v>6.5166829999999953E-2</v>
      </c>
      <c r="K110">
        <v>4.8400370000000026E-2</v>
      </c>
      <c r="L110">
        <v>4.964033999999997E-2</v>
      </c>
    </row>
    <row r="111" spans="2:12">
      <c r="B111">
        <v>1.1536379999999999E-2</v>
      </c>
      <c r="C111">
        <v>2.2623899999999475E-3</v>
      </c>
      <c r="D111">
        <v>8.8172099999999975E-2</v>
      </c>
      <c r="F111">
        <v>8.9817550000000079E-2</v>
      </c>
      <c r="G111">
        <v>4.3024319999999894E-2</v>
      </c>
      <c r="H111">
        <v>3.9292899999999964E-2</v>
      </c>
      <c r="J111">
        <v>6.0818529999999982E-2</v>
      </c>
      <c r="K111">
        <v>4.7648720000000033E-2</v>
      </c>
      <c r="L111">
        <v>4.9544839999999979E-2</v>
      </c>
    </row>
    <row r="112" spans="2:12">
      <c r="B112">
        <v>3.4793699999999955E-3</v>
      </c>
      <c r="C112">
        <v>3.1162599999999818E-3</v>
      </c>
      <c r="D112">
        <v>8.7849800000001033E-2</v>
      </c>
      <c r="F112">
        <v>0.11819795000000008</v>
      </c>
      <c r="G112">
        <v>4.4392749999999981E-2</v>
      </c>
      <c r="H112">
        <v>3.5255540000001029E-2</v>
      </c>
      <c r="J112">
        <v>5.6470229999999955E-2</v>
      </c>
      <c r="K112">
        <v>4.6897060000000046E-2</v>
      </c>
      <c r="L112">
        <v>4.9449340000001007E-2</v>
      </c>
    </row>
    <row r="113" spans="2:12">
      <c r="B113">
        <v>4.4986500000000068E-3</v>
      </c>
      <c r="C113">
        <v>3.9617599999999253E-3</v>
      </c>
      <c r="D113">
        <v>8.7530670000000033E-2</v>
      </c>
      <c r="F113">
        <v>0.14630011000000007</v>
      </c>
      <c r="G113">
        <v>4.5747759999999915E-2</v>
      </c>
      <c r="H113">
        <v>3.1257769999999963E-2</v>
      </c>
      <c r="J113">
        <v>5.2164549999999976E-2</v>
      </c>
      <c r="K113">
        <v>4.615278000000006E-2</v>
      </c>
      <c r="L113">
        <v>4.9354769999999937E-2</v>
      </c>
    </row>
    <row r="114" spans="2:12">
      <c r="B114">
        <v>1.255566000000001E-2</v>
      </c>
      <c r="C114">
        <v>4.8156399999998989E-3</v>
      </c>
      <c r="D114">
        <v>8.7208370000000979E-2</v>
      </c>
      <c r="F114">
        <v>0.17468051000000007</v>
      </c>
      <c r="G114">
        <v>4.7116190000000002E-2</v>
      </c>
      <c r="H114">
        <v>2.7220420000001022E-2</v>
      </c>
      <c r="J114">
        <v>4.7816250000000005E-2</v>
      </c>
      <c r="K114">
        <v>4.5401130000000012E-2</v>
      </c>
      <c r="L114">
        <v>4.9259270000001021E-2</v>
      </c>
    </row>
    <row r="115" spans="2:12">
      <c r="B115">
        <v>2.3596569999999997E-2</v>
      </c>
      <c r="C115">
        <v>1.3036799999999182E-3</v>
      </c>
      <c r="D115">
        <v>8.8165850000000018E-2</v>
      </c>
      <c r="F115">
        <v>6.035538000000007E-2</v>
      </c>
      <c r="G115">
        <v>4.1644520000000074E-2</v>
      </c>
      <c r="H115">
        <v>4.2568199999999966E-2</v>
      </c>
      <c r="J115">
        <v>7.917457E-2</v>
      </c>
      <c r="K115">
        <v>4.9685229999999914E-2</v>
      </c>
      <c r="L115">
        <v>4.9679569999999972E-2</v>
      </c>
    </row>
    <row r="116" spans="2:12">
      <c r="B116">
        <v>1.5539559999999994E-2</v>
      </c>
      <c r="C116">
        <v>2.1575499999999526E-3</v>
      </c>
      <c r="D116">
        <v>8.7843559999999987E-2</v>
      </c>
      <c r="F116">
        <v>8.873578000000007E-2</v>
      </c>
      <c r="G116">
        <v>4.3012949999999939E-2</v>
      </c>
      <c r="H116">
        <v>3.853084999999995E-2</v>
      </c>
      <c r="J116">
        <v>7.4826269999999973E-2</v>
      </c>
      <c r="K116">
        <v>4.8933579999999921E-2</v>
      </c>
      <c r="L116">
        <v>4.958406999999998E-2</v>
      </c>
    </row>
    <row r="117" spans="2:12">
      <c r="B117">
        <v>7.4825499999999906E-3</v>
      </c>
      <c r="C117">
        <v>3.0114299999999261E-3</v>
      </c>
      <c r="D117">
        <v>8.7521260000000989E-2</v>
      </c>
      <c r="F117">
        <v>0.11711619000000006</v>
      </c>
      <c r="G117">
        <v>4.4381380000000026E-2</v>
      </c>
      <c r="H117">
        <v>3.4493490000000959E-2</v>
      </c>
      <c r="J117">
        <v>7.0477970000000001E-2</v>
      </c>
      <c r="K117">
        <v>4.8181929999999928E-2</v>
      </c>
      <c r="L117">
        <v>4.9488570000001064E-2</v>
      </c>
    </row>
    <row r="118" spans="2:12">
      <c r="B118">
        <v>4.9547000000001173E-4</v>
      </c>
      <c r="C118">
        <v>3.8569299999999807E-3</v>
      </c>
      <c r="D118">
        <v>8.7202129999999989E-2</v>
      </c>
      <c r="F118">
        <v>0.14521835000000008</v>
      </c>
      <c r="G118">
        <v>4.573638999999996E-2</v>
      </c>
      <c r="H118">
        <v>3.0495720000000004E-2</v>
      </c>
      <c r="J118">
        <v>6.6172289999999967E-2</v>
      </c>
      <c r="K118">
        <v>4.7437649999999998E-2</v>
      </c>
      <c r="L118">
        <v>4.9394009999999933E-2</v>
      </c>
    </row>
    <row r="119" spans="2:12">
      <c r="B119">
        <v>8.5524800000000012E-3</v>
      </c>
      <c r="C119">
        <v>4.710800000000015E-3</v>
      </c>
      <c r="D119">
        <v>8.6879830000001046E-2</v>
      </c>
      <c r="F119">
        <v>0.17359875000000008</v>
      </c>
      <c r="G119">
        <v>4.7104820000000047E-2</v>
      </c>
      <c r="H119">
        <v>2.6458370000000953E-2</v>
      </c>
      <c r="J119">
        <v>6.1823989999999995E-2</v>
      </c>
      <c r="K119">
        <v>4.6685989999999955E-2</v>
      </c>
      <c r="L119">
        <v>4.9298510000001017E-2</v>
      </c>
    </row>
    <row r="120" spans="2:12">
      <c r="B120">
        <v>2.7547759999999991E-2</v>
      </c>
      <c r="C120">
        <v>1.2002099999999238E-3</v>
      </c>
      <c r="D120">
        <v>8.7841580000000002E-2</v>
      </c>
      <c r="F120">
        <v>5.928767000000007E-2</v>
      </c>
      <c r="G120">
        <v>4.1633289999999934E-2</v>
      </c>
      <c r="H120">
        <v>4.1816039999999964E-2</v>
      </c>
      <c r="J120">
        <v>9.3000389999999988E-2</v>
      </c>
      <c r="K120">
        <v>5.0953410000000088E-2</v>
      </c>
      <c r="L120">
        <v>4.9718300000000014E-2</v>
      </c>
    </row>
    <row r="121" spans="2:12">
      <c r="B121">
        <v>1.9490739999999993E-2</v>
      </c>
      <c r="C121">
        <v>2.0540799999999582E-3</v>
      </c>
      <c r="D121">
        <v>8.7519289999999972E-2</v>
      </c>
      <c r="F121">
        <v>8.766807000000007E-2</v>
      </c>
      <c r="G121">
        <v>4.3001720000000021E-2</v>
      </c>
      <c r="H121">
        <v>3.7778689999999948E-2</v>
      </c>
      <c r="J121">
        <v>8.8652089999999961E-2</v>
      </c>
      <c r="K121">
        <v>5.0201760000000095E-2</v>
      </c>
      <c r="L121">
        <v>4.9622800000000022E-2</v>
      </c>
    </row>
    <row r="122" spans="2:12">
      <c r="B122">
        <v>1.1433729999999989E-2</v>
      </c>
      <c r="C122">
        <v>2.9079499999998815E-3</v>
      </c>
      <c r="D122">
        <v>8.7196990000000973E-2</v>
      </c>
      <c r="F122">
        <v>0.11604847000000007</v>
      </c>
      <c r="G122">
        <v>4.4370149999999886E-2</v>
      </c>
      <c r="H122">
        <v>3.3741340000001008E-2</v>
      </c>
      <c r="J122">
        <v>8.430378999999999E-2</v>
      </c>
      <c r="K122">
        <v>4.9450110000000103E-2</v>
      </c>
      <c r="L122">
        <v>4.9527300000001051E-2</v>
      </c>
    </row>
    <row r="123" spans="2:12">
      <c r="B123">
        <v>3.4557100000000007E-3</v>
      </c>
      <c r="C123">
        <v>3.7534599999998752E-3</v>
      </c>
      <c r="D123">
        <v>8.6877849999999923E-2</v>
      </c>
      <c r="F123">
        <v>0.14415063000000006</v>
      </c>
      <c r="G123">
        <v>4.5725169999999982E-2</v>
      </c>
      <c r="H123">
        <v>2.9743569999999941E-2</v>
      </c>
      <c r="J123">
        <v>7.9998109999999956E-2</v>
      </c>
      <c r="K123">
        <v>4.8705820000000011E-2</v>
      </c>
      <c r="L123">
        <v>4.9432740000000031E-2</v>
      </c>
    </row>
    <row r="124" spans="2:12">
      <c r="B124">
        <v>4.6013000000000026E-3</v>
      </c>
      <c r="C124">
        <v>4.6073299999999096E-3</v>
      </c>
      <c r="D124">
        <v>8.655556000000092E-2</v>
      </c>
      <c r="F124">
        <v>0.17253103000000006</v>
      </c>
      <c r="G124">
        <v>4.7093599999999847E-2</v>
      </c>
      <c r="H124">
        <v>2.5706210000000951E-2</v>
      </c>
      <c r="J124">
        <v>7.5649809999999984E-2</v>
      </c>
      <c r="K124">
        <v>4.7954170000000018E-2</v>
      </c>
      <c r="L124">
        <v>4.9337240000001004E-2</v>
      </c>
    </row>
    <row r="125" spans="2:12">
      <c r="B125">
        <v>3.1498939999999989E-2</v>
      </c>
      <c r="C125">
        <v>1.0967300000009894E-3</v>
      </c>
      <c r="D125">
        <v>8.7517309999999987E-2</v>
      </c>
      <c r="F125">
        <v>5.8219950000000076E-2</v>
      </c>
      <c r="G125">
        <v>4.1622070000001066E-2</v>
      </c>
      <c r="H125">
        <v>4.1063889999999957E-2</v>
      </c>
      <c r="J125">
        <v>0.10682620999999998</v>
      </c>
      <c r="K125">
        <v>5.2221589999999041E-2</v>
      </c>
      <c r="L125">
        <v>4.9757030000000001E-2</v>
      </c>
    </row>
    <row r="126" spans="2:12">
      <c r="B126">
        <v>2.3441929999999986E-2</v>
      </c>
      <c r="C126">
        <v>1.950610000000963E-3</v>
      </c>
      <c r="D126">
        <v>8.7195010000000017E-2</v>
      </c>
      <c r="F126">
        <v>8.6600350000000076E-2</v>
      </c>
      <c r="G126">
        <v>4.2990500000000931E-2</v>
      </c>
      <c r="H126">
        <v>3.7026539999999941E-2</v>
      </c>
      <c r="J126">
        <v>0.10247791000000001</v>
      </c>
      <c r="K126">
        <v>5.1469939999999048E-2</v>
      </c>
      <c r="L126">
        <v>4.9661530000000009E-2</v>
      </c>
    </row>
    <row r="127" spans="2:12">
      <c r="B127">
        <v>1.5384919999999982E-2</v>
      </c>
      <c r="C127">
        <v>2.8044800000009973E-3</v>
      </c>
      <c r="D127">
        <v>8.6872720000000958E-2</v>
      </c>
      <c r="F127">
        <v>0.11498075000000008</v>
      </c>
      <c r="G127">
        <v>4.4358930000001018E-2</v>
      </c>
      <c r="H127">
        <v>3.2989180000001006E-2</v>
      </c>
      <c r="J127">
        <v>9.8129609999999978E-2</v>
      </c>
      <c r="K127">
        <v>5.0718289999999056E-2</v>
      </c>
      <c r="L127">
        <v>4.9566030000001038E-2</v>
      </c>
    </row>
    <row r="128" spans="2:12">
      <c r="B128">
        <v>7.406899999999994E-3</v>
      </c>
      <c r="C128">
        <v>3.6499800000009408E-3</v>
      </c>
      <c r="D128">
        <v>8.6553580000000019E-2</v>
      </c>
      <c r="F128">
        <v>0.14308291000000006</v>
      </c>
      <c r="G128">
        <v>4.5713950000000891E-2</v>
      </c>
      <c r="H128">
        <v>2.899140999999994E-2</v>
      </c>
      <c r="J128">
        <v>9.382393E-2</v>
      </c>
      <c r="K128">
        <v>4.9973999999998964E-2</v>
      </c>
      <c r="L128">
        <v>4.9471470000000017E-2</v>
      </c>
    </row>
    <row r="129" spans="2:12">
      <c r="B129">
        <v>6.5011000000000929E-4</v>
      </c>
      <c r="C129">
        <v>4.5038600000009144E-3</v>
      </c>
      <c r="D129">
        <v>8.6231280000001076E-2</v>
      </c>
      <c r="F129">
        <v>0.17146331000000006</v>
      </c>
      <c r="G129">
        <v>4.7082370000001039E-2</v>
      </c>
      <c r="H129">
        <v>2.4954060000000999E-2</v>
      </c>
      <c r="J129">
        <v>8.9475629999999973E-2</v>
      </c>
      <c r="K129">
        <v>4.9222349999998971E-2</v>
      </c>
      <c r="L129">
        <v>4.937597000000099E-2</v>
      </c>
    </row>
    <row r="130" spans="2:12">
      <c r="B130">
        <v>3.5450129999999982E-2</v>
      </c>
      <c r="C130">
        <v>9.9325999999988479E-4</v>
      </c>
      <c r="D130">
        <v>8.7193039999999972E-2</v>
      </c>
      <c r="F130">
        <v>5.7152230000000082E-2</v>
      </c>
      <c r="G130">
        <v>4.1610849999999977E-2</v>
      </c>
      <c r="H130">
        <v>4.031173999999995E-2</v>
      </c>
      <c r="J130">
        <v>0.12065202999999997</v>
      </c>
      <c r="K130">
        <v>5.3489769999999992E-2</v>
      </c>
      <c r="L130">
        <v>4.9795759999999988E-2</v>
      </c>
    </row>
    <row r="131" spans="2:12">
      <c r="B131">
        <v>2.7393120000000007E-2</v>
      </c>
      <c r="C131">
        <v>1.8471400000000804E-3</v>
      </c>
      <c r="D131">
        <v>8.6870740000000002E-2</v>
      </c>
      <c r="F131">
        <v>8.5532630000000054E-2</v>
      </c>
      <c r="G131">
        <v>4.2979280000000064E-2</v>
      </c>
      <c r="H131">
        <v>3.6274379999999995E-2</v>
      </c>
      <c r="J131">
        <v>0.11630372999999999</v>
      </c>
      <c r="K131">
        <v>5.2738119999999999E-2</v>
      </c>
      <c r="L131">
        <v>4.9700259999999996E-2</v>
      </c>
    </row>
    <row r="132" spans="2:12">
      <c r="B132">
        <v>1.9336110000000004E-2</v>
      </c>
      <c r="C132">
        <v>2.7010099999998927E-3</v>
      </c>
      <c r="D132">
        <v>8.6548440000001003E-2</v>
      </c>
      <c r="F132">
        <v>0.11391303000000005</v>
      </c>
      <c r="G132">
        <v>4.4347709999999929E-2</v>
      </c>
      <c r="H132">
        <v>3.2237030000000944E-2</v>
      </c>
      <c r="J132">
        <v>0.11195542999999997</v>
      </c>
      <c r="K132">
        <v>5.1986459999999957E-2</v>
      </c>
      <c r="L132">
        <v>4.9604760000001025E-2</v>
      </c>
    </row>
    <row r="133" spans="2:12">
      <c r="B133">
        <v>1.1358090000000001E-2</v>
      </c>
      <c r="C133">
        <v>3.5465099999999472E-3</v>
      </c>
      <c r="D133">
        <v>8.6229310000000003E-2</v>
      </c>
      <c r="F133">
        <v>0.14201520000000006</v>
      </c>
      <c r="G133">
        <v>4.5702720000000085E-2</v>
      </c>
      <c r="H133">
        <v>2.8239259999999988E-2</v>
      </c>
      <c r="J133">
        <v>0.10764974999999999</v>
      </c>
      <c r="K133">
        <v>5.1242180000000026E-2</v>
      </c>
      <c r="L133">
        <v>4.9510200000000004E-2</v>
      </c>
    </row>
    <row r="134" spans="2:12">
      <c r="B134">
        <v>3.3010799999999979E-3</v>
      </c>
      <c r="C134">
        <v>4.4003899999999208E-3</v>
      </c>
      <c r="D134">
        <v>8.590701000000095E-2</v>
      </c>
      <c r="F134">
        <v>0.17039560000000006</v>
      </c>
      <c r="G134">
        <v>4.7071149999999951E-2</v>
      </c>
      <c r="H134">
        <v>2.4201910000000937E-2</v>
      </c>
      <c r="J134">
        <v>0.10330144999999996</v>
      </c>
      <c r="K134">
        <v>5.0490529999999922E-2</v>
      </c>
      <c r="L134">
        <v>4.9414700000000977E-2</v>
      </c>
    </row>
    <row r="135" spans="2:12">
      <c r="B135">
        <v>3.9401320000000004E-2</v>
      </c>
      <c r="C135">
        <v>8.8978999999989039E-4</v>
      </c>
      <c r="D135">
        <v>8.6868760000000017E-2</v>
      </c>
      <c r="F135">
        <v>5.6084510000000087E-2</v>
      </c>
      <c r="G135">
        <v>4.1599629999999999E-2</v>
      </c>
      <c r="H135">
        <v>3.9559579999999948E-2</v>
      </c>
      <c r="J135">
        <v>0.13447786</v>
      </c>
      <c r="K135">
        <v>5.4757950000000055E-2</v>
      </c>
      <c r="L135">
        <v>4.983447999999998E-2</v>
      </c>
    </row>
    <row r="136" spans="2:12">
      <c r="B136">
        <v>3.134431E-2</v>
      </c>
      <c r="C136">
        <v>1.7436599999999247E-3</v>
      </c>
      <c r="D136">
        <v>8.6546469999999986E-2</v>
      </c>
      <c r="F136">
        <v>8.4464920000000054E-2</v>
      </c>
      <c r="G136">
        <v>4.2968059999999864E-2</v>
      </c>
      <c r="H136">
        <v>3.5522229999999988E-2</v>
      </c>
      <c r="J136">
        <v>0.13012954999999998</v>
      </c>
      <c r="K136">
        <v>5.4006290000000012E-2</v>
      </c>
      <c r="L136">
        <v>4.9738989999999983E-2</v>
      </c>
    </row>
    <row r="137" spans="2:12">
      <c r="B137">
        <v>2.3287299999999997E-2</v>
      </c>
      <c r="C137">
        <v>2.5975399999998983E-3</v>
      </c>
      <c r="D137">
        <v>8.6224170000000988E-2</v>
      </c>
      <c r="F137">
        <v>0.11284532000000005</v>
      </c>
      <c r="G137">
        <v>4.4336489999999951E-2</v>
      </c>
      <c r="H137">
        <v>3.1484870000000942E-2</v>
      </c>
      <c r="J137">
        <v>0.12578124999999996</v>
      </c>
      <c r="K137">
        <v>5.325464000000002E-2</v>
      </c>
      <c r="L137">
        <v>4.9643490000001012E-2</v>
      </c>
    </row>
    <row r="138" spans="2:12">
      <c r="B138">
        <v>1.5309279999999995E-2</v>
      </c>
      <c r="C138">
        <v>3.4430399999999528E-3</v>
      </c>
      <c r="D138">
        <v>8.5905029999999938E-2</v>
      </c>
      <c r="F138">
        <v>0.14094748000000007</v>
      </c>
      <c r="G138">
        <v>4.5691499999999885E-2</v>
      </c>
      <c r="H138">
        <v>2.7487099999999987E-2</v>
      </c>
      <c r="J138">
        <v>0.12147557999999997</v>
      </c>
      <c r="K138">
        <v>5.2510360000000089E-2</v>
      </c>
      <c r="L138">
        <v>4.9548919999999941E-2</v>
      </c>
    </row>
    <row r="139" spans="2:12">
      <c r="B139">
        <v>7.2522599999999965E-3</v>
      </c>
      <c r="C139">
        <v>4.2969199999999264E-3</v>
      </c>
      <c r="D139">
        <v>8.5582740000001045E-2</v>
      </c>
      <c r="F139">
        <v>0.16932788000000007</v>
      </c>
      <c r="G139">
        <v>4.7059929999999972E-2</v>
      </c>
      <c r="H139">
        <v>2.3449750000000935E-2</v>
      </c>
      <c r="J139">
        <v>0.11712727000000001</v>
      </c>
      <c r="K139">
        <v>5.1758710000000097E-2</v>
      </c>
      <c r="L139">
        <v>4.9453420000001025E-2</v>
      </c>
    </row>
    <row r="140" spans="2:12">
      <c r="B140">
        <v>4.3404490000000004E-2</v>
      </c>
      <c r="C140">
        <v>7.8495999999983468E-4</v>
      </c>
      <c r="D140">
        <v>8.6540219999999973E-2</v>
      </c>
      <c r="F140">
        <v>5.5002750000000045E-2</v>
      </c>
      <c r="G140">
        <v>4.1588259999999933E-2</v>
      </c>
      <c r="H140">
        <v>3.879752999999999E-2</v>
      </c>
      <c r="J140">
        <v>0.14848559</v>
      </c>
      <c r="K140">
        <v>5.6042810000000109E-2</v>
      </c>
      <c r="L140">
        <v>4.9873719999999976E-2</v>
      </c>
    </row>
    <row r="141" spans="2:12">
      <c r="B141">
        <v>3.5347480000000001E-2</v>
      </c>
      <c r="C141">
        <v>1.638829999999869E-3</v>
      </c>
      <c r="D141">
        <v>8.6217929999999998E-2</v>
      </c>
      <c r="F141">
        <v>8.3383150000000072E-2</v>
      </c>
      <c r="G141">
        <v>4.2956689999999798E-2</v>
      </c>
      <c r="H141">
        <v>3.4760179999999974E-2</v>
      </c>
      <c r="J141">
        <v>0.14413728999999997</v>
      </c>
      <c r="K141">
        <v>5.5291160000000117E-2</v>
      </c>
      <c r="L141">
        <v>4.9778219999999984E-2</v>
      </c>
    </row>
    <row r="142" spans="2:12">
      <c r="B142">
        <v>2.7290469999999997E-2</v>
      </c>
      <c r="C142">
        <v>2.4926999999999033E-3</v>
      </c>
      <c r="D142">
        <v>8.5895630000001055E-2</v>
      </c>
      <c r="F142">
        <v>0.11176355000000007</v>
      </c>
      <c r="G142">
        <v>4.4325109999999945E-2</v>
      </c>
      <c r="H142">
        <v>3.0722820000000983E-2</v>
      </c>
      <c r="J142">
        <v>0.13978899</v>
      </c>
      <c r="K142">
        <v>5.4539510000000124E-2</v>
      </c>
      <c r="L142">
        <v>4.9682720000001068E-2</v>
      </c>
    </row>
    <row r="143" spans="2:12">
      <c r="B143">
        <v>1.9312449999999995E-2</v>
      </c>
      <c r="C143">
        <v>3.3382099999998971E-3</v>
      </c>
      <c r="D143">
        <v>8.5576490000000005E-2</v>
      </c>
      <c r="F143">
        <v>0.13986571000000006</v>
      </c>
      <c r="G143">
        <v>4.5680129999999819E-2</v>
      </c>
      <c r="H143">
        <v>2.6725049999999917E-2</v>
      </c>
      <c r="J143">
        <v>0.13548330999999997</v>
      </c>
      <c r="K143">
        <v>5.3795220000000143E-2</v>
      </c>
      <c r="L143">
        <v>4.9588159999999937E-2</v>
      </c>
    </row>
    <row r="144" spans="2:12">
      <c r="B144">
        <v>1.1255439999999992E-2</v>
      </c>
      <c r="C144">
        <v>4.1920799999999314E-3</v>
      </c>
      <c r="D144">
        <v>8.525420000000089E-2</v>
      </c>
      <c r="F144">
        <v>0.16824611000000006</v>
      </c>
      <c r="G144">
        <v>4.7048559999999906E-2</v>
      </c>
      <c r="H144">
        <v>2.2687700000000977E-2</v>
      </c>
      <c r="J144">
        <v>0.13113501</v>
      </c>
      <c r="K144">
        <v>5.3043570000000151E-2</v>
      </c>
      <c r="L144">
        <v>4.9492660000001021E-2</v>
      </c>
    </row>
    <row r="145" spans="2:12">
      <c r="B145">
        <v>4.7355679999999997E-2</v>
      </c>
      <c r="C145">
        <v>6.8148000000989306E-4</v>
      </c>
      <c r="D145">
        <v>8.6215950000000013E-2</v>
      </c>
      <c r="F145">
        <v>5.393503000000005E-2</v>
      </c>
      <c r="G145">
        <v>4.1577030000010007E-2</v>
      </c>
      <c r="H145">
        <v>3.8045369999999988E-2</v>
      </c>
      <c r="J145">
        <v>0.16231141999999998</v>
      </c>
      <c r="K145">
        <v>5.7310989999989959E-2</v>
      </c>
      <c r="L145">
        <v>4.9912450000000018E-2</v>
      </c>
    </row>
    <row r="146" spans="2:12">
      <c r="B146">
        <v>3.9298669999999994E-2</v>
      </c>
      <c r="C146">
        <v>1.5353600000100887E-3</v>
      </c>
      <c r="D146">
        <v>8.5893649999999988E-2</v>
      </c>
      <c r="F146">
        <v>8.2315430000000078E-2</v>
      </c>
      <c r="G146">
        <v>4.2945460000010094E-2</v>
      </c>
      <c r="H146">
        <v>3.4008019999999972E-2</v>
      </c>
      <c r="J146">
        <v>0.15796310999999996</v>
      </c>
      <c r="K146">
        <v>5.6559339999989966E-2</v>
      </c>
      <c r="L146">
        <v>4.9816949999999971E-2</v>
      </c>
    </row>
    <row r="147" spans="2:12">
      <c r="B147">
        <v>3.1241659999999991E-2</v>
      </c>
      <c r="C147">
        <v>2.3892300000099009E-3</v>
      </c>
      <c r="D147">
        <v>8.557136000000104E-2</v>
      </c>
      <c r="F147">
        <v>0.11069583000000008</v>
      </c>
      <c r="G147">
        <v>4.4313890000009959E-2</v>
      </c>
      <c r="H147">
        <v>2.9970670000001032E-2</v>
      </c>
      <c r="J147">
        <v>0.15361480999999999</v>
      </c>
      <c r="K147">
        <v>5.5807679999989812E-2</v>
      </c>
      <c r="L147">
        <v>4.9721450000001055E-2</v>
      </c>
    </row>
    <row r="148" spans="2:12">
      <c r="B148">
        <v>2.3263639999999988E-2</v>
      </c>
      <c r="C148">
        <v>3.2347400000098947E-3</v>
      </c>
      <c r="D148">
        <v>8.525221999999999E-2</v>
      </c>
      <c r="F148">
        <v>0.13879800000000006</v>
      </c>
      <c r="G148">
        <v>4.5668910000010055E-2</v>
      </c>
      <c r="H148">
        <v>2.5972899999999965E-2</v>
      </c>
      <c r="J148">
        <v>0.14930913999999995</v>
      </c>
      <c r="K148">
        <v>5.5063399999989882E-2</v>
      </c>
      <c r="L148">
        <v>4.9626890000000035E-2</v>
      </c>
    </row>
    <row r="149" spans="2:12">
      <c r="B149">
        <v>1.5206629999999985E-2</v>
      </c>
      <c r="C149">
        <v>4.088610000009929E-3</v>
      </c>
      <c r="D149">
        <v>8.4929930000000986E-2</v>
      </c>
      <c r="F149">
        <v>0.16717840000000006</v>
      </c>
      <c r="G149">
        <v>4.703734000000992E-2</v>
      </c>
      <c r="H149">
        <v>2.1935540000000975E-2</v>
      </c>
      <c r="J149">
        <v>0.14496082999999998</v>
      </c>
      <c r="K149">
        <v>5.4311749999989889E-2</v>
      </c>
      <c r="L149">
        <v>4.9531390000001008E-2</v>
      </c>
    </row>
    <row r="150" spans="2:12">
      <c r="B150">
        <v>2.5242270000000011E-2</v>
      </c>
      <c r="C150">
        <v>5.676479999999956E-3</v>
      </c>
      <c r="D150">
        <v>8.6914990000000969E-2</v>
      </c>
      <c r="F150">
        <v>9.0629840000000073E-2</v>
      </c>
      <c r="G150">
        <v>4.0163550000000048E-2</v>
      </c>
      <c r="H150">
        <v>5.5292480000001032E-2</v>
      </c>
      <c r="J150">
        <v>3.4118060000000033E-2</v>
      </c>
      <c r="K150">
        <v>4.2661290000000004E-2</v>
      </c>
      <c r="L150">
        <v>5.4371320000001E-2</v>
      </c>
    </row>
    <row r="151" spans="2:12">
      <c r="B151">
        <v>3.3606549999999999E-2</v>
      </c>
      <c r="C151">
        <v>6.6049599999999931E-3</v>
      </c>
      <c r="D151">
        <v>8.629589000000093E-2</v>
      </c>
      <c r="F151">
        <v>0.10481743000000007</v>
      </c>
      <c r="G151">
        <v>4.3471599999999971E-2</v>
      </c>
      <c r="H151">
        <v>5.3266350000000906E-2</v>
      </c>
      <c r="J151">
        <v>3.5770540000000017E-2</v>
      </c>
      <c r="K151">
        <v>4.3585260000000015E-2</v>
      </c>
      <c r="L151">
        <v>5.4629180000000999E-2</v>
      </c>
    </row>
    <row r="152" spans="2:12">
      <c r="B152">
        <v>1.5914910000000004E-2</v>
      </c>
      <c r="C152">
        <v>4.8012600000010008E-3</v>
      </c>
      <c r="D152">
        <v>8.6898019999999965E-2</v>
      </c>
      <c r="F152">
        <v>9.3766100000000074E-2</v>
      </c>
      <c r="G152">
        <v>3.5342760000001083E-2</v>
      </c>
      <c r="H152">
        <v>5.2883719999999967E-2</v>
      </c>
      <c r="J152">
        <v>1.8305050000000045E-2</v>
      </c>
      <c r="K152">
        <v>4.3095459999999003E-2</v>
      </c>
      <c r="L152">
        <v>5.5445479999999991E-2</v>
      </c>
    </row>
    <row r="153" spans="2:12">
      <c r="B153">
        <v>3.6204440000000004E-2</v>
      </c>
      <c r="C153">
        <v>7.0512999999999548E-3</v>
      </c>
      <c r="D153">
        <v>8.5406040000000016E-2</v>
      </c>
      <c r="F153">
        <v>0.12791913000000008</v>
      </c>
      <c r="G153">
        <v>4.3382870000000073E-2</v>
      </c>
      <c r="H153">
        <v>4.8033449999999978E-2</v>
      </c>
      <c r="J153">
        <v>2.2506810000000044E-2</v>
      </c>
      <c r="K153">
        <v>4.5316510000000004E-2</v>
      </c>
      <c r="L153">
        <v>5.6052140000000028E-2</v>
      </c>
    </row>
    <row r="154" spans="2:12">
      <c r="B154">
        <v>2.3727940000000003E-2</v>
      </c>
      <c r="C154">
        <v>5.7796399999999748E-3</v>
      </c>
      <c r="D154">
        <v>8.5829120000001036E-2</v>
      </c>
      <c r="F154">
        <v>0.12016721000000005</v>
      </c>
      <c r="G154">
        <v>3.7647769999999997E-2</v>
      </c>
      <c r="H154">
        <v>4.7753340000000921E-2</v>
      </c>
      <c r="J154">
        <v>1.0159080000000043E-2</v>
      </c>
      <c r="K154">
        <v>4.497430999999999E-2</v>
      </c>
      <c r="L154">
        <v>5.6630810000001031E-2</v>
      </c>
    </row>
    <row r="155" spans="2:12">
      <c r="B155">
        <v>1.1145160000000001E-2</v>
      </c>
      <c r="C155">
        <v>4.4987700000009845E-3</v>
      </c>
      <c r="D155">
        <v>8.6248680000000993E-2</v>
      </c>
      <c r="F155">
        <v>0.11254024000000007</v>
      </c>
      <c r="G155">
        <v>3.185240000000103E-2</v>
      </c>
      <c r="H155">
        <v>4.7423810000000982E-2</v>
      </c>
      <c r="J155">
        <v>2.4345999999999535E-3</v>
      </c>
      <c r="K155">
        <v>4.4643959999999011E-2</v>
      </c>
      <c r="L155">
        <v>5.7228130000001015E-2</v>
      </c>
    </row>
    <row r="156" spans="2:12">
      <c r="B156">
        <v>3.1521050000000009E-2</v>
      </c>
      <c r="C156">
        <v>6.7578100000009189E-3</v>
      </c>
      <c r="D156">
        <v>8.4752920000001064E-2</v>
      </c>
      <c r="F156">
        <v>0.14676967000000007</v>
      </c>
      <c r="G156">
        <v>3.9930850000001072E-2</v>
      </c>
      <c r="H156">
        <v>4.2569880000001004E-2</v>
      </c>
      <c r="J156">
        <v>1.8358800000000119E-3</v>
      </c>
      <c r="K156">
        <v>4.6869129999998982E-2</v>
      </c>
      <c r="L156">
        <v>5.7832420000000995E-2</v>
      </c>
    </row>
    <row r="157" spans="2:12">
      <c r="B157">
        <v>1.3743040000000012E-2</v>
      </c>
      <c r="C157">
        <v>4.9450999999999801E-3</v>
      </c>
      <c r="D157">
        <v>8.5358829999999969E-2</v>
      </c>
      <c r="F157">
        <v>0.13564194000000007</v>
      </c>
      <c r="G157">
        <v>3.1763680000000072E-2</v>
      </c>
      <c r="H157">
        <v>4.2190909999999998E-2</v>
      </c>
      <c r="J157">
        <v>1.5698329999999983E-2</v>
      </c>
      <c r="K157">
        <v>4.637521E-2</v>
      </c>
      <c r="L157">
        <v>5.8651099999999984E-2</v>
      </c>
    </row>
    <row r="158" spans="2:12">
      <c r="B158">
        <v>2.2193690000000002E-2</v>
      </c>
      <c r="C158">
        <v>5.8825800000009698E-3</v>
      </c>
      <c r="D158">
        <v>8.4735959999999999E-2</v>
      </c>
      <c r="F158">
        <v>0.14990593000000008</v>
      </c>
      <c r="G158">
        <v>3.5110070000001048E-2</v>
      </c>
      <c r="H158">
        <v>4.0161119999999995E-2</v>
      </c>
      <c r="J158">
        <v>1.3977139999999999E-2</v>
      </c>
      <c r="K158">
        <v>4.7303309999998988E-2</v>
      </c>
      <c r="L158">
        <v>5.8906589999999981E-2</v>
      </c>
    </row>
    <row r="159" spans="2:12">
      <c r="B159">
        <v>1.5298399999999907E-3</v>
      </c>
      <c r="C159">
        <v>3.7300499999999293E-3</v>
      </c>
      <c r="D159">
        <v>8.4368089999999979E-2</v>
      </c>
      <c r="F159">
        <v>0.16658557000000007</v>
      </c>
      <c r="G159">
        <v>2.2329120000000091E-2</v>
      </c>
      <c r="H159">
        <v>3.1891549999999956E-2</v>
      </c>
      <c r="J159">
        <v>6.060983999999997E-2</v>
      </c>
      <c r="K159">
        <v>4.9079920000000055E-2</v>
      </c>
      <c r="L159">
        <v>6.2263780000000012E-2</v>
      </c>
    </row>
    <row r="160" spans="2:12">
      <c r="B160">
        <v>7.2794700000000101E-3</v>
      </c>
      <c r="C160">
        <v>4.6475299999999553E-3</v>
      </c>
      <c r="D160">
        <v>8.3982820000000014E-2</v>
      </c>
      <c r="F160">
        <v>0.17437829000000007</v>
      </c>
      <c r="G160">
        <v>2.624005000000007E-2</v>
      </c>
      <c r="H160">
        <v>3.1518209999999991E-2</v>
      </c>
      <c r="J160">
        <v>5.3600599999999998E-2</v>
      </c>
      <c r="K160">
        <v>4.9500710000000059E-2</v>
      </c>
      <c r="L160">
        <v>6.2021790000000021E-2</v>
      </c>
    </row>
    <row r="161" spans="2:12">
      <c r="B161">
        <v>1.6088780000000011E-2</v>
      </c>
      <c r="C161">
        <v>5.5649999999999311E-3</v>
      </c>
      <c r="D161">
        <v>8.3597560000001014E-2</v>
      </c>
      <c r="F161">
        <v>0.18217101000000008</v>
      </c>
      <c r="G161">
        <v>3.0150980000000049E-2</v>
      </c>
      <c r="H161">
        <v>3.1144870000000935E-2</v>
      </c>
      <c r="J161">
        <v>4.6591359999999971E-2</v>
      </c>
      <c r="K161">
        <v>4.9921500000000063E-2</v>
      </c>
      <c r="L161">
        <v>6.177981000000099E-2</v>
      </c>
    </row>
    <row r="162" spans="2:12">
      <c r="B162">
        <v>2.4811720000000009E-2</v>
      </c>
      <c r="C162">
        <v>6.4734899999999707E-3</v>
      </c>
      <c r="D162">
        <v>8.3216069999999975E-2</v>
      </c>
      <c r="F162">
        <v>0.18988732000000005</v>
      </c>
      <c r="G162">
        <v>3.4023559999999953E-2</v>
      </c>
      <c r="H162">
        <v>3.0775189999999952E-2</v>
      </c>
      <c r="J162">
        <v>3.965082999999997E-2</v>
      </c>
      <c r="K162">
        <v>5.0338160000000021E-2</v>
      </c>
      <c r="L162">
        <v>6.1540189999999939E-2</v>
      </c>
    </row>
    <row r="163" spans="2:12">
      <c r="B163">
        <v>3.3621040000000005E-2</v>
      </c>
      <c r="C163">
        <v>7.3909699999998857E-3</v>
      </c>
      <c r="D163">
        <v>8.2830800000001037E-2</v>
      </c>
      <c r="F163">
        <v>0.19768004000000006</v>
      </c>
      <c r="G163">
        <v>3.7934489999999932E-2</v>
      </c>
      <c r="H163">
        <v>3.0401850000000952E-2</v>
      </c>
      <c r="J163">
        <v>3.2641589999999998E-2</v>
      </c>
      <c r="K163">
        <v>5.0758950000000025E-2</v>
      </c>
      <c r="L163">
        <v>6.1298210000000963E-2</v>
      </c>
    </row>
    <row r="164" spans="2:12">
      <c r="B164">
        <v>3.0642799999999887E-3</v>
      </c>
      <c r="C164">
        <v>3.7127099999999524E-3</v>
      </c>
      <c r="D164">
        <v>8.3806039999999998E-2</v>
      </c>
      <c r="F164">
        <v>0.18209008000000007</v>
      </c>
      <c r="G164">
        <v>2.0641170000000097E-2</v>
      </c>
      <c r="H164">
        <v>2.7804409999999967E-2</v>
      </c>
      <c r="J164">
        <v>7.4256729999999993E-2</v>
      </c>
      <c r="K164">
        <v>5.0309269999999962E-2</v>
      </c>
      <c r="L164">
        <v>6.351712000000001E-2</v>
      </c>
    </row>
    <row r="165" spans="2:12">
      <c r="B165">
        <v>5.7450299999999982E-3</v>
      </c>
      <c r="C165">
        <v>4.6301799999999282E-3</v>
      </c>
      <c r="D165">
        <v>8.3420769999999977E-2</v>
      </c>
      <c r="F165">
        <v>0.18988280000000007</v>
      </c>
      <c r="G165">
        <v>2.4552100000000077E-2</v>
      </c>
      <c r="H165">
        <v>2.7431069999999946E-2</v>
      </c>
      <c r="J165">
        <v>6.7247489999999965E-2</v>
      </c>
      <c r="K165">
        <v>5.0730060000000021E-2</v>
      </c>
      <c r="L165">
        <v>6.3275140000000007E-2</v>
      </c>
    </row>
    <row r="166" spans="2:12">
      <c r="B166">
        <v>1.4554339999999999E-2</v>
      </c>
      <c r="C166">
        <v>5.5476599999999543E-3</v>
      </c>
      <c r="D166">
        <v>8.3035510000001034E-2</v>
      </c>
      <c r="F166">
        <v>0.19767552000000008</v>
      </c>
      <c r="G166">
        <v>2.8463030000000056E-2</v>
      </c>
      <c r="H166">
        <v>2.7057730000000946E-2</v>
      </c>
      <c r="J166">
        <v>6.0238239999999998E-2</v>
      </c>
      <c r="K166">
        <v>5.115084999999997E-2</v>
      </c>
      <c r="L166">
        <v>6.3033150000000981E-2</v>
      </c>
    </row>
    <row r="167" spans="2:12">
      <c r="B167">
        <v>2.3277290000000006E-2</v>
      </c>
      <c r="C167">
        <v>6.4561499999999938E-3</v>
      </c>
      <c r="D167">
        <v>8.2654019999999995E-2</v>
      </c>
      <c r="F167">
        <v>0.20539183000000005</v>
      </c>
      <c r="G167">
        <v>3.2335609999999959E-2</v>
      </c>
      <c r="H167">
        <v>2.6688049999999963E-2</v>
      </c>
      <c r="J167">
        <v>5.3297719999999993E-2</v>
      </c>
      <c r="K167">
        <v>5.1567509999999928E-2</v>
      </c>
      <c r="L167">
        <v>6.2793539999999981E-2</v>
      </c>
    </row>
    <row r="168" spans="2:12">
      <c r="B168">
        <v>3.2086600000000007E-2</v>
      </c>
      <c r="C168">
        <v>7.3736199999999696E-3</v>
      </c>
      <c r="D168">
        <v>8.2268750000000945E-2</v>
      </c>
      <c r="F168">
        <v>0.21318455000000008</v>
      </c>
      <c r="G168">
        <v>3.6246539999999938E-2</v>
      </c>
      <c r="H168">
        <v>2.6314710000000963E-2</v>
      </c>
      <c r="J168">
        <v>4.6288479999999965E-2</v>
      </c>
      <c r="K168">
        <v>5.1988299999999987E-2</v>
      </c>
      <c r="L168">
        <v>6.2551550000000955E-2</v>
      </c>
    </row>
    <row r="169" spans="2:12">
      <c r="B169">
        <v>4.5787899999999992E-3</v>
      </c>
      <c r="C169">
        <v>3.6955899999998598E-3</v>
      </c>
      <c r="D169">
        <v>8.3251290000000006E-2</v>
      </c>
      <c r="F169">
        <v>0.19739324000000005</v>
      </c>
      <c r="G169">
        <v>1.897514999999983E-2</v>
      </c>
      <c r="H169">
        <v>2.3770349999999961E-2</v>
      </c>
      <c r="J169">
        <v>8.7726389999999987E-2</v>
      </c>
      <c r="K169">
        <v>5.1522650000000114E-2</v>
      </c>
      <c r="L169">
        <v>6.4754190000000017E-2</v>
      </c>
    </row>
    <row r="170" spans="2:12">
      <c r="B170">
        <v>4.2305200000000015E-3</v>
      </c>
      <c r="C170">
        <v>4.6130699999998859E-3</v>
      </c>
      <c r="D170">
        <v>8.2866019999999985E-2</v>
      </c>
      <c r="F170">
        <v>0.20518595000000006</v>
      </c>
      <c r="G170">
        <v>2.2886080000000031E-2</v>
      </c>
      <c r="H170">
        <v>2.339700999999994E-2</v>
      </c>
      <c r="J170">
        <v>8.0717139999999965E-2</v>
      </c>
      <c r="K170">
        <v>5.1943440000000063E-2</v>
      </c>
      <c r="L170">
        <v>6.451220000000002E-2</v>
      </c>
    </row>
    <row r="171" spans="2:12">
      <c r="B171">
        <v>1.3039830000000002E-2</v>
      </c>
      <c r="C171">
        <v>5.5305499999999119E-3</v>
      </c>
      <c r="D171">
        <v>8.2480760000000986E-2</v>
      </c>
      <c r="F171">
        <v>0.21297867000000006</v>
      </c>
      <c r="G171">
        <v>2.6796999999999849E-2</v>
      </c>
      <c r="H171">
        <v>2.3023670000000995E-2</v>
      </c>
      <c r="J171">
        <v>7.3707899999999993E-2</v>
      </c>
      <c r="K171">
        <v>5.2364230000000012E-2</v>
      </c>
      <c r="L171">
        <v>6.4270220000001044E-2</v>
      </c>
    </row>
    <row r="172" spans="2:12">
      <c r="B172">
        <v>2.1762780000000009E-2</v>
      </c>
      <c r="C172">
        <v>6.4390299999999012E-3</v>
      </c>
      <c r="D172">
        <v>8.2099269999999946E-2</v>
      </c>
      <c r="F172">
        <v>0.22069499000000006</v>
      </c>
      <c r="G172">
        <v>3.0669589999999913E-2</v>
      </c>
      <c r="H172">
        <v>2.2653989999999902E-2</v>
      </c>
      <c r="J172">
        <v>6.6767379999999987E-2</v>
      </c>
      <c r="K172">
        <v>5.278089000000008E-2</v>
      </c>
      <c r="L172">
        <v>6.4030599999999993E-2</v>
      </c>
    </row>
    <row r="173" spans="2:12">
      <c r="B173">
        <v>3.057209000000001E-2</v>
      </c>
      <c r="C173">
        <v>7.3565099999999273E-3</v>
      </c>
      <c r="D173">
        <v>8.1714000000000897E-2</v>
      </c>
      <c r="F173">
        <v>0.22848770000000007</v>
      </c>
      <c r="G173">
        <v>3.4580519999999892E-2</v>
      </c>
      <c r="H173">
        <v>2.2280660000000951E-2</v>
      </c>
      <c r="J173">
        <v>5.9758129999999965E-2</v>
      </c>
      <c r="K173">
        <v>5.3201680000000029E-2</v>
      </c>
      <c r="L173">
        <v>6.3788620000001017E-2</v>
      </c>
    </row>
    <row r="174" spans="2:12">
      <c r="B174">
        <v>6.0932999999999959E-3</v>
      </c>
      <c r="C174">
        <v>3.6784700000009884E-3</v>
      </c>
      <c r="D174">
        <v>8.2696540000000013E-2</v>
      </c>
      <c r="F174">
        <v>0.21269639000000007</v>
      </c>
      <c r="G174">
        <v>1.7309120000000955E-2</v>
      </c>
      <c r="H174">
        <v>1.9736289999999955E-2</v>
      </c>
      <c r="J174">
        <v>0.10119603999999999</v>
      </c>
      <c r="K174">
        <v>5.2736039999998985E-2</v>
      </c>
      <c r="L174">
        <v>6.5991260000000024E-2</v>
      </c>
    </row>
    <row r="175" spans="2:12">
      <c r="B175">
        <v>2.7160100000000048E-3</v>
      </c>
      <c r="C175">
        <v>4.5959500000009035E-3</v>
      </c>
      <c r="D175">
        <v>8.2311269999999992E-2</v>
      </c>
      <c r="F175">
        <v>0.22048911000000007</v>
      </c>
      <c r="G175">
        <v>2.1220050000000934E-2</v>
      </c>
      <c r="H175">
        <v>1.936294999999999E-2</v>
      </c>
      <c r="J175">
        <v>9.4186799999999959E-2</v>
      </c>
      <c r="K175">
        <v>5.3156819999998994E-2</v>
      </c>
      <c r="L175">
        <v>6.5749269999999971E-2</v>
      </c>
    </row>
    <row r="176" spans="2:12">
      <c r="B176">
        <v>1.152533E-2</v>
      </c>
      <c r="C176">
        <v>5.5134300000009295E-3</v>
      </c>
      <c r="D176">
        <v>8.1926000000000998E-2</v>
      </c>
      <c r="F176">
        <v>0.22828182000000008</v>
      </c>
      <c r="G176">
        <v>2.5130980000000913E-2</v>
      </c>
      <c r="H176">
        <v>1.8989610000000934E-2</v>
      </c>
      <c r="J176">
        <v>8.7177559999999987E-2</v>
      </c>
      <c r="K176">
        <v>5.3577609999999054E-2</v>
      </c>
      <c r="L176">
        <v>6.5507280000001056E-2</v>
      </c>
    </row>
    <row r="177" spans="2:12">
      <c r="B177">
        <v>2.0248269999999999E-2</v>
      </c>
      <c r="C177">
        <v>6.4219100000009188E-3</v>
      </c>
      <c r="D177">
        <v>8.1544520000000009E-2</v>
      </c>
      <c r="F177">
        <v>0.23599814000000008</v>
      </c>
      <c r="G177">
        <v>2.9003570000000978E-2</v>
      </c>
      <c r="H177">
        <v>1.8619940000000001E-2</v>
      </c>
      <c r="J177">
        <v>8.0237029999999987E-2</v>
      </c>
      <c r="K177">
        <v>5.3994269999999012E-2</v>
      </c>
      <c r="L177">
        <v>6.5267669999999944E-2</v>
      </c>
    </row>
    <row r="178" spans="2:12">
      <c r="B178">
        <v>2.905758E-2</v>
      </c>
      <c r="C178">
        <v>7.3393900000009449E-3</v>
      </c>
      <c r="D178">
        <v>8.1159250000001071E-2</v>
      </c>
      <c r="F178">
        <v>0.24379086000000005</v>
      </c>
      <c r="G178">
        <v>3.2914490000001018E-2</v>
      </c>
      <c r="H178">
        <v>1.8246600000001001E-2</v>
      </c>
      <c r="J178">
        <v>7.3227789999999959E-2</v>
      </c>
      <c r="K178">
        <v>5.4415059999999071E-2</v>
      </c>
      <c r="L178">
        <v>6.5025680000001029E-2</v>
      </c>
    </row>
    <row r="179" spans="2:12">
      <c r="B179">
        <v>7.6078099999999926E-3</v>
      </c>
      <c r="C179">
        <v>3.6613499999998966E-3</v>
      </c>
      <c r="D179">
        <v>8.2141780000000025E-2</v>
      </c>
      <c r="F179">
        <v>0.22799954000000006</v>
      </c>
      <c r="G179">
        <v>1.5643100000000021E-2</v>
      </c>
      <c r="H179">
        <v>1.5702229999999949E-2</v>
      </c>
      <c r="J179">
        <v>0.11466569999999998</v>
      </c>
      <c r="K179">
        <v>5.3949420000000026E-2</v>
      </c>
      <c r="L179">
        <v>6.722831999999998E-2</v>
      </c>
    </row>
    <row r="180" spans="2:12">
      <c r="B180">
        <v>1.2015100000000029E-3</v>
      </c>
      <c r="C180">
        <v>4.5788299999999227E-3</v>
      </c>
      <c r="D180">
        <v>8.1756519999999999E-2</v>
      </c>
      <c r="F180">
        <v>0.23579226000000006</v>
      </c>
      <c r="G180">
        <v>1.955403E-2</v>
      </c>
      <c r="H180">
        <v>1.5328889999999984E-2</v>
      </c>
      <c r="J180">
        <v>0.10765645999999995</v>
      </c>
      <c r="K180">
        <v>5.4370209999999974E-2</v>
      </c>
      <c r="L180">
        <v>6.6986340000000033E-2</v>
      </c>
    </row>
    <row r="181" spans="2:12">
      <c r="B181">
        <v>1.0010820000000004E-2</v>
      </c>
      <c r="C181">
        <v>5.4963099999999487E-3</v>
      </c>
      <c r="D181">
        <v>8.1371250000001061E-2</v>
      </c>
      <c r="F181">
        <v>0.24358498000000006</v>
      </c>
      <c r="G181">
        <v>2.3464959999999979E-2</v>
      </c>
      <c r="H181">
        <v>1.4955560000001034E-2</v>
      </c>
      <c r="J181">
        <v>0.10064720999999999</v>
      </c>
      <c r="K181">
        <v>5.4790999999999923E-2</v>
      </c>
      <c r="L181">
        <v>6.6744350000001007E-2</v>
      </c>
    </row>
    <row r="182" spans="2:12">
      <c r="B182">
        <v>1.8733760000000002E-2</v>
      </c>
      <c r="C182">
        <v>6.4047999999999883E-3</v>
      </c>
      <c r="D182">
        <v>8.0989769999999961E-2</v>
      </c>
      <c r="F182">
        <v>0.25130129000000007</v>
      </c>
      <c r="G182">
        <v>2.7337540000000105E-2</v>
      </c>
      <c r="H182">
        <v>1.458587999999994E-2</v>
      </c>
      <c r="J182">
        <v>9.3706689999999981E-2</v>
      </c>
      <c r="K182">
        <v>5.5207659999999992E-2</v>
      </c>
      <c r="L182">
        <v>6.6504740000000007E-2</v>
      </c>
    </row>
    <row r="183" spans="2:12">
      <c r="B183">
        <v>2.7543070000000003E-2</v>
      </c>
      <c r="C183">
        <v>7.3222700000000751E-3</v>
      </c>
      <c r="D183">
        <v>8.0604500000001023E-2</v>
      </c>
      <c r="F183">
        <v>0.2590940100000001</v>
      </c>
      <c r="G183">
        <v>3.1248470000000084E-2</v>
      </c>
      <c r="H183">
        <v>1.4212540000000939E-2</v>
      </c>
      <c r="J183">
        <v>8.6697439999999959E-2</v>
      </c>
      <c r="K183">
        <v>5.562844999999994E-2</v>
      </c>
      <c r="L183">
        <v>6.6262750000000981E-2</v>
      </c>
    </row>
    <row r="184" spans="2:12">
      <c r="B184">
        <v>9.1223099999999946E-3</v>
      </c>
      <c r="C184">
        <v>3.6442399999999653E-3</v>
      </c>
      <c r="D184">
        <v>8.1587029999999977E-2</v>
      </c>
      <c r="F184">
        <v>0.24330270000000007</v>
      </c>
      <c r="G184">
        <v>1.3977070000000036E-2</v>
      </c>
      <c r="H184">
        <v>1.1668169999999943E-2</v>
      </c>
      <c r="J184">
        <v>0.12813535999999998</v>
      </c>
      <c r="K184">
        <v>5.5162800000000067E-2</v>
      </c>
      <c r="L184">
        <v>6.8465389999999987E-2</v>
      </c>
    </row>
    <row r="185" spans="2:12">
      <c r="B185">
        <v>3.1299999999999384E-4</v>
      </c>
      <c r="C185">
        <v>4.5617199999999913E-3</v>
      </c>
      <c r="D185">
        <v>8.1201770000000006E-2</v>
      </c>
      <c r="F185">
        <v>0.25109541000000007</v>
      </c>
      <c r="G185">
        <v>1.7888000000000015E-2</v>
      </c>
      <c r="H185">
        <v>1.1294839999999973E-2</v>
      </c>
      <c r="J185">
        <v>0.12112610999999995</v>
      </c>
      <c r="K185">
        <v>5.5583590000000016E-2</v>
      </c>
      <c r="L185">
        <v>6.8223400000000045E-2</v>
      </c>
    </row>
    <row r="186" spans="2:12">
      <c r="B186">
        <v>8.4963100000000069E-3</v>
      </c>
      <c r="C186">
        <v>5.4791899999998561E-3</v>
      </c>
      <c r="D186">
        <v>8.0816500000001013E-2</v>
      </c>
      <c r="F186">
        <v>0.25888813000000005</v>
      </c>
      <c r="G186">
        <v>2.1798929999999994E-2</v>
      </c>
      <c r="H186">
        <v>1.0921500000000972E-2</v>
      </c>
      <c r="J186">
        <v>0.11411686999999998</v>
      </c>
      <c r="K186">
        <v>5.6004380000000076E-2</v>
      </c>
      <c r="L186">
        <v>6.7981420000001069E-2</v>
      </c>
    </row>
    <row r="187" spans="2:12">
      <c r="B187">
        <v>1.7219250000000005E-2</v>
      </c>
      <c r="C187">
        <v>6.3876799999998957E-3</v>
      </c>
      <c r="D187">
        <v>8.0435009999999973E-2</v>
      </c>
      <c r="F187">
        <v>0.26660445000000005</v>
      </c>
      <c r="G187">
        <v>2.5671519999999837E-2</v>
      </c>
      <c r="H187">
        <v>1.055181999999999E-2</v>
      </c>
      <c r="J187">
        <v>0.10717633999999998</v>
      </c>
      <c r="K187">
        <v>5.6421040000000033E-2</v>
      </c>
      <c r="L187">
        <v>6.7741800000000019E-2</v>
      </c>
    </row>
    <row r="188" spans="2:12">
      <c r="B188">
        <v>2.6028560000000006E-2</v>
      </c>
      <c r="C188">
        <v>7.3051599999999217E-3</v>
      </c>
      <c r="D188">
        <v>8.0049750000000974E-2</v>
      </c>
      <c r="F188">
        <v>0.27439716000000008</v>
      </c>
      <c r="G188">
        <v>2.9582439999999877E-2</v>
      </c>
      <c r="H188">
        <v>1.0178480000000989E-2</v>
      </c>
      <c r="J188">
        <v>0.10016709999999995</v>
      </c>
      <c r="K188">
        <v>5.6841830000000093E-2</v>
      </c>
      <c r="L188">
        <v>6.7499820000001043E-2</v>
      </c>
    </row>
    <row r="189" spans="2:12">
      <c r="B189">
        <v>1.0656750000000006E-2</v>
      </c>
      <c r="C189">
        <v>3.6268999999997664E-3</v>
      </c>
      <c r="D189">
        <v>8.1024979999999996E-2</v>
      </c>
      <c r="F189">
        <v>0.25880721000000007</v>
      </c>
      <c r="G189">
        <v>1.228912999999987E-2</v>
      </c>
      <c r="H189">
        <v>7.5810399999999487E-3</v>
      </c>
      <c r="J189">
        <v>0.14178224</v>
      </c>
      <c r="K189">
        <v>5.6392150000000085E-2</v>
      </c>
      <c r="L189">
        <v>6.9718729999999979E-2</v>
      </c>
    </row>
    <row r="190" spans="2:12">
      <c r="B190">
        <v>1.8474399999999919E-3</v>
      </c>
      <c r="C190">
        <v>4.5443699999998532E-3</v>
      </c>
      <c r="D190">
        <v>8.063971999999997E-2</v>
      </c>
      <c r="F190">
        <v>0.26659992000000005</v>
      </c>
      <c r="G190">
        <v>1.620005999999985E-2</v>
      </c>
      <c r="H190">
        <v>7.2076999999999836E-3</v>
      </c>
      <c r="J190">
        <v>0.13477299999999998</v>
      </c>
      <c r="K190">
        <v>5.6812940000000145E-2</v>
      </c>
      <c r="L190">
        <v>6.9476749999999976E-2</v>
      </c>
    </row>
    <row r="191" spans="2:12">
      <c r="B191">
        <v>6.9618700000000089E-3</v>
      </c>
      <c r="C191">
        <v>5.4618499999998793E-3</v>
      </c>
      <c r="D191">
        <v>8.0254450000001032E-2</v>
      </c>
      <c r="F191">
        <v>0.27439264000000008</v>
      </c>
      <c r="G191">
        <v>2.011097999999989E-2</v>
      </c>
      <c r="H191">
        <v>6.834360000000983E-3</v>
      </c>
      <c r="J191">
        <v>0.12776376</v>
      </c>
      <c r="K191">
        <v>5.7233730000000094E-2</v>
      </c>
      <c r="L191">
        <v>6.9234760000001061E-2</v>
      </c>
    </row>
    <row r="192" spans="2:12">
      <c r="B192">
        <v>1.5684820000000002E-2</v>
      </c>
      <c r="C192">
        <v>6.3703399999999188E-3</v>
      </c>
      <c r="D192">
        <v>7.9872959999999993E-2</v>
      </c>
      <c r="F192">
        <v>0.28210896000000008</v>
      </c>
      <c r="G192">
        <v>2.3983569999999954E-2</v>
      </c>
      <c r="H192">
        <v>6.4646800000000004E-3</v>
      </c>
      <c r="J192">
        <v>0.12082323</v>
      </c>
      <c r="K192">
        <v>5.7650390000000162E-2</v>
      </c>
      <c r="L192">
        <v>6.899514999999995E-2</v>
      </c>
    </row>
    <row r="193" spans="2:12">
      <c r="B193">
        <v>2.4494130000000003E-2</v>
      </c>
      <c r="C193">
        <v>7.2878099999997836E-3</v>
      </c>
      <c r="D193">
        <v>7.9487700000001105E-2</v>
      </c>
      <c r="F193">
        <v>0.28990167000000006</v>
      </c>
      <c r="G193">
        <v>2.7894499999999933E-2</v>
      </c>
      <c r="H193">
        <v>6.0913400000009998E-3</v>
      </c>
      <c r="J193">
        <v>0.11381398999999998</v>
      </c>
      <c r="K193">
        <v>5.8071180000000111E-2</v>
      </c>
      <c r="L193">
        <v>6.8753160000001035E-2</v>
      </c>
    </row>
    <row r="194" spans="2:12">
      <c r="B194">
        <v>1.2171260000000003E-2</v>
      </c>
      <c r="C194">
        <v>3.6097800000101099E-3</v>
      </c>
      <c r="D194">
        <v>8.0470230000000004E-2</v>
      </c>
      <c r="F194">
        <v>0.27411036000000005</v>
      </c>
      <c r="G194">
        <v>1.0623100000010099E-2</v>
      </c>
      <c r="H194">
        <v>3.5469799999999427E-3</v>
      </c>
      <c r="J194">
        <v>0.1552519</v>
      </c>
      <c r="K194">
        <v>5.7605539999989963E-2</v>
      </c>
      <c r="L194">
        <v>7.0955799999999986E-2</v>
      </c>
    </row>
    <row r="195" spans="2:12">
      <c r="B195">
        <v>3.3619499999999886E-3</v>
      </c>
      <c r="C195">
        <v>4.5272600000099139E-3</v>
      </c>
      <c r="D195">
        <v>8.0084969999999978E-2</v>
      </c>
      <c r="F195">
        <v>0.28190308000000008</v>
      </c>
      <c r="G195">
        <v>1.4534030000010079E-2</v>
      </c>
      <c r="H195">
        <v>3.1736399999999776E-3</v>
      </c>
      <c r="J195">
        <v>0.14824265999999997</v>
      </c>
      <c r="K195">
        <v>5.8026319999989973E-2</v>
      </c>
      <c r="L195">
        <v>7.0713809999999988E-2</v>
      </c>
    </row>
    <row r="196" spans="2:12">
      <c r="B196">
        <v>5.4473599999999983E-3</v>
      </c>
      <c r="C196">
        <v>5.44474000000994E-3</v>
      </c>
      <c r="D196">
        <v>7.9699700000000984E-2</v>
      </c>
      <c r="F196">
        <v>0.28969579000000006</v>
      </c>
      <c r="G196">
        <v>1.8444960000010058E-2</v>
      </c>
      <c r="H196">
        <v>2.8003000000010325E-3</v>
      </c>
      <c r="J196">
        <v>0.14123341</v>
      </c>
      <c r="K196">
        <v>5.8447109999989921E-2</v>
      </c>
      <c r="L196">
        <v>7.0471830000001012E-2</v>
      </c>
    </row>
    <row r="197" spans="2:12">
      <c r="B197">
        <v>1.4170310000000005E-2</v>
      </c>
      <c r="C197">
        <v>6.3532200000100403E-3</v>
      </c>
      <c r="D197">
        <v>7.9318209999999945E-2</v>
      </c>
      <c r="F197">
        <v>0.29741211000000006</v>
      </c>
      <c r="G197">
        <v>2.2317540000009961E-2</v>
      </c>
      <c r="H197">
        <v>2.4306199999999389E-3</v>
      </c>
      <c r="J197">
        <v>0.13429289</v>
      </c>
      <c r="K197">
        <v>5.8863769999989879E-2</v>
      </c>
      <c r="L197">
        <v>7.0232209999999962E-2</v>
      </c>
    </row>
    <row r="198" spans="2:12">
      <c r="B198">
        <v>2.2979620000000006E-2</v>
      </c>
      <c r="C198">
        <v>7.2707000000100663E-3</v>
      </c>
      <c r="D198">
        <v>7.8932950000001056E-2</v>
      </c>
      <c r="F198">
        <v>0.30520483000000009</v>
      </c>
      <c r="G198">
        <v>2.622847000000994E-2</v>
      </c>
      <c r="H198">
        <v>2.0572800000009384E-3</v>
      </c>
      <c r="J198">
        <v>0.12728363999999998</v>
      </c>
      <c r="K198">
        <v>5.9284559999989828E-2</v>
      </c>
      <c r="L198">
        <v>6.9990230000000986E-2</v>
      </c>
    </row>
    <row r="199" spans="2:12">
      <c r="B199">
        <v>2.6693250000000002E-2</v>
      </c>
      <c r="C199">
        <v>3.2947099999999507E-3</v>
      </c>
      <c r="D199">
        <v>8.7540350000000988E-2</v>
      </c>
      <c r="F199">
        <v>0.12373855000000006</v>
      </c>
      <c r="G199">
        <v>4.6319810000000072E-2</v>
      </c>
      <c r="H199">
        <v>3.8689990000001007E-2</v>
      </c>
      <c r="J199">
        <v>3.3871160000000011E-2</v>
      </c>
      <c r="K199">
        <v>3.3778080000000009E-2</v>
      </c>
      <c r="L199">
        <v>4.731108000000106E-2</v>
      </c>
    </row>
    <row r="200" spans="2:12">
      <c r="B200">
        <v>3.4887650000000006E-2</v>
      </c>
      <c r="C200">
        <v>4.1905299999999701E-3</v>
      </c>
      <c r="D200">
        <v>8.694494000000097E-2</v>
      </c>
      <c r="F200">
        <v>0.15189536000000006</v>
      </c>
      <c r="G200">
        <v>4.8223220000000039E-2</v>
      </c>
      <c r="H200">
        <v>3.4196570000000981E-2</v>
      </c>
      <c r="J200">
        <v>3.6140160000000032E-2</v>
      </c>
      <c r="K200">
        <v>3.2173260000000009E-2</v>
      </c>
      <c r="L200">
        <v>4.679430000000101E-2</v>
      </c>
    </row>
    <row r="201" spans="2:12">
      <c r="B201">
        <v>1.5811130000000007E-2</v>
      </c>
      <c r="C201">
        <v>2.3984200000009837E-3</v>
      </c>
      <c r="D201">
        <v>8.7675909999999968E-2</v>
      </c>
      <c r="F201">
        <v>9.8036340000000055E-2</v>
      </c>
      <c r="G201">
        <v>4.4546060000000998E-2</v>
      </c>
      <c r="H201">
        <v>4.1219559999999988E-2</v>
      </c>
      <c r="J201">
        <v>1.5753790000000045E-2</v>
      </c>
      <c r="K201">
        <v>3.6868809999999003E-2</v>
      </c>
      <c r="L201">
        <v>4.7396300000000002E-2</v>
      </c>
    </row>
    <row r="202" spans="2:12">
      <c r="B202">
        <v>3.57127E-2</v>
      </c>
      <c r="C202">
        <v>4.5700299999999749E-3</v>
      </c>
      <c r="D202">
        <v>8.6238910000000002E-2</v>
      </c>
      <c r="F202">
        <v>0.16625846000000005</v>
      </c>
      <c r="G202">
        <v>4.9158400000000047E-2</v>
      </c>
      <c r="H202">
        <v>3.0354059999999905E-2</v>
      </c>
      <c r="J202">
        <v>2.1473430000000016E-2</v>
      </c>
      <c r="K202">
        <v>3.2957930000000024E-2</v>
      </c>
      <c r="L202">
        <v>4.6149529999999994E-2</v>
      </c>
    </row>
    <row r="203" spans="2:12">
      <c r="B203">
        <v>2.2255730000000001E-2</v>
      </c>
      <c r="C203">
        <v>3.3064199999999766E-3</v>
      </c>
      <c r="D203">
        <v>8.6753250000000948E-2</v>
      </c>
      <c r="F203">
        <v>0.12828855000000006</v>
      </c>
      <c r="G203">
        <v>4.6565960000000045E-2</v>
      </c>
      <c r="H203">
        <v>3.5301350000000953E-2</v>
      </c>
      <c r="J203">
        <v>7.0622800000000319E-3</v>
      </c>
      <c r="K203">
        <v>3.627219000000001E-2</v>
      </c>
      <c r="L203">
        <v>4.6572990000001036E-2</v>
      </c>
    </row>
    <row r="204" spans="2:12">
      <c r="B204">
        <v>8.6665400000000004E-3</v>
      </c>
      <c r="C204">
        <v>2.0330800000009641E-3</v>
      </c>
      <c r="D204">
        <v>8.7266640000000978E-2</v>
      </c>
      <c r="F204">
        <v>9.0052550000000064E-2</v>
      </c>
      <c r="G204">
        <v>4.3954950000000964E-2</v>
      </c>
      <c r="H204">
        <v>4.0265800000000934E-2</v>
      </c>
      <c r="J204">
        <v>7.6286899999999935E-3</v>
      </c>
      <c r="K204">
        <v>3.9627789999999025E-2</v>
      </c>
      <c r="L204">
        <v>4.6995120000000973E-2</v>
      </c>
    </row>
    <row r="205" spans="2:12">
      <c r="B205">
        <v>2.8659170000000012E-2</v>
      </c>
      <c r="C205">
        <v>4.2135600000010043E-3</v>
      </c>
      <c r="D205">
        <v>8.5825440000000974E-2</v>
      </c>
      <c r="F205">
        <v>0.15854434000000006</v>
      </c>
      <c r="G205">
        <v>4.8585650000001035E-2</v>
      </c>
      <c r="H205">
        <v>2.936306000000094E-2</v>
      </c>
      <c r="J205">
        <v>1.8279799999999513E-3</v>
      </c>
      <c r="K205">
        <v>3.5695529999998976E-2</v>
      </c>
      <c r="L205">
        <v>4.5744830000001069E-2</v>
      </c>
    </row>
    <row r="206" spans="2:12">
      <c r="B206">
        <v>9.4916000000000028E-3</v>
      </c>
      <c r="C206">
        <v>2.412579999999942E-3</v>
      </c>
      <c r="D206">
        <v>8.656061000000001E-2</v>
      </c>
      <c r="F206">
        <v>0.10441565000000005</v>
      </c>
      <c r="G206">
        <v>4.4890129999999973E-2</v>
      </c>
      <c r="H206">
        <v>3.6423279999999975E-2</v>
      </c>
      <c r="J206">
        <v>2.229540999999996E-2</v>
      </c>
      <c r="K206">
        <v>4.0412470000000034E-2</v>
      </c>
      <c r="L206">
        <v>4.6350350000000012E-2</v>
      </c>
    </row>
    <row r="207" spans="2:12">
      <c r="B207">
        <v>1.7777060000000011E-2</v>
      </c>
      <c r="C207">
        <v>3.317270000000927E-3</v>
      </c>
      <c r="D207">
        <v>8.596100000000001E-2</v>
      </c>
      <c r="F207">
        <v>0.13284213000000006</v>
      </c>
      <c r="G207">
        <v>4.6811900000001072E-2</v>
      </c>
      <c r="H207">
        <v>3.1892639999999972E-2</v>
      </c>
      <c r="J207">
        <v>1.9945359999999968E-2</v>
      </c>
      <c r="K207">
        <v>3.8786259999998962E-2</v>
      </c>
      <c r="L207">
        <v>4.5830049999999956E-2</v>
      </c>
    </row>
    <row r="208" spans="2:12">
      <c r="B208">
        <v>1.0701599999999992E-2</v>
      </c>
      <c r="C208">
        <v>1.0847499999999677E-3</v>
      </c>
      <c r="D208">
        <v>8.6063220000000024E-2</v>
      </c>
      <c r="F208">
        <v>7.0085370000000091E-2</v>
      </c>
      <c r="G208">
        <v>4.2460609999999899E-2</v>
      </c>
      <c r="H208">
        <v>3.7187389999999952E-2</v>
      </c>
      <c r="J208">
        <v>7.3181300000000005E-2</v>
      </c>
      <c r="K208">
        <v>4.724464000000006E-2</v>
      </c>
      <c r="L208">
        <v>4.5821389999999983E-2</v>
      </c>
    </row>
    <row r="209" spans="2:12">
      <c r="B209">
        <v>1.4133999999999952E-3</v>
      </c>
      <c r="C209">
        <v>1.9895099999999166E-3</v>
      </c>
      <c r="D209">
        <v>8.5635420000000018E-2</v>
      </c>
      <c r="F209">
        <v>9.7591820000000079E-2</v>
      </c>
      <c r="G209">
        <v>4.4333729999999849E-2</v>
      </c>
      <c r="H209">
        <v>3.339067999999995E-2</v>
      </c>
      <c r="J209">
        <v>6.4912939999999975E-2</v>
      </c>
      <c r="K209">
        <v>4.5063720000000029E-2</v>
      </c>
      <c r="L209">
        <v>4.5462310000000006E-2</v>
      </c>
    </row>
    <row r="210" spans="2:12">
      <c r="B210">
        <v>7.8748100000000099E-3</v>
      </c>
      <c r="C210">
        <v>2.8942699999999766E-3</v>
      </c>
      <c r="D210">
        <v>8.5207610000001044E-2</v>
      </c>
      <c r="F210">
        <v>0.12509827000000007</v>
      </c>
      <c r="G210">
        <v>4.6206859999999961E-2</v>
      </c>
      <c r="H210">
        <v>2.9593980000000963E-2</v>
      </c>
      <c r="J210">
        <v>5.6644589999999995E-2</v>
      </c>
      <c r="K210">
        <v>4.2882790000000059E-2</v>
      </c>
      <c r="L210">
        <v>4.5103240000000988E-2</v>
      </c>
    </row>
    <row r="211" spans="2:12">
      <c r="B211">
        <v>1.7071960000000011E-2</v>
      </c>
      <c r="C211">
        <v>3.7901599999998759E-3</v>
      </c>
      <c r="D211">
        <v>8.478399999999997E-2</v>
      </c>
      <c r="F211">
        <v>0.15233505000000006</v>
      </c>
      <c r="G211">
        <v>4.8061620000000027E-2</v>
      </c>
      <c r="H211">
        <v>2.5834489999999932E-2</v>
      </c>
      <c r="J211">
        <v>4.8457289999999986E-2</v>
      </c>
      <c r="K211">
        <v>4.0723249999999989E-2</v>
      </c>
      <c r="L211">
        <v>4.4747689999999951E-2</v>
      </c>
    </row>
    <row r="212" spans="2:12">
      <c r="B212">
        <v>2.6360170000000002E-2</v>
      </c>
      <c r="C212">
        <v>4.6949199999999358E-3</v>
      </c>
      <c r="D212">
        <v>8.4356190000001108E-2</v>
      </c>
      <c r="F212">
        <v>0.17984151000000007</v>
      </c>
      <c r="G212">
        <v>4.9934749999999917E-2</v>
      </c>
      <c r="H212">
        <v>2.2037780000001006E-2</v>
      </c>
      <c r="J212">
        <v>4.0188939999999951E-2</v>
      </c>
      <c r="K212">
        <v>3.8542320000000019E-2</v>
      </c>
      <c r="L212">
        <v>4.4388610000000994E-2</v>
      </c>
    </row>
    <row r="213" spans="2:12">
      <c r="B213">
        <v>1.3870850000000004E-2</v>
      </c>
      <c r="C213">
        <v>1.018489999999983E-3</v>
      </c>
      <c r="D213">
        <v>8.566774000000002E-2</v>
      </c>
      <c r="F213">
        <v>7.036111000000006E-2</v>
      </c>
      <c r="G213">
        <v>4.2444599999999943E-2</v>
      </c>
      <c r="H213">
        <v>3.5641769999999982E-2</v>
      </c>
      <c r="J213">
        <v>8.8485629999999982E-2</v>
      </c>
      <c r="K213">
        <v>4.8781819999999976E-2</v>
      </c>
      <c r="L213">
        <v>4.5447160000000007E-2</v>
      </c>
    </row>
    <row r="214" spans="2:12">
      <c r="B214">
        <v>4.5826399999999989E-3</v>
      </c>
      <c r="C214">
        <v>1.923249999999932E-3</v>
      </c>
      <c r="D214">
        <v>8.5239929999999964E-2</v>
      </c>
      <c r="F214">
        <v>9.7867560000000076E-2</v>
      </c>
      <c r="G214">
        <v>4.4317719999999894E-2</v>
      </c>
      <c r="H214">
        <v>3.1845059999999981E-2</v>
      </c>
      <c r="J214">
        <v>8.0217280000000002E-2</v>
      </c>
      <c r="K214">
        <v>4.6600890000000006E-2</v>
      </c>
      <c r="L214">
        <v>4.5088079999999975E-2</v>
      </c>
    </row>
    <row r="215" spans="2:12">
      <c r="B215">
        <v>4.7055700000000061E-3</v>
      </c>
      <c r="C215">
        <v>2.8280099999999919E-3</v>
      </c>
      <c r="D215">
        <v>8.481213000000104E-2</v>
      </c>
      <c r="F215">
        <v>0.12537401000000006</v>
      </c>
      <c r="G215">
        <v>4.6190850000000006E-2</v>
      </c>
      <c r="H215">
        <v>2.8048350000000999E-2</v>
      </c>
      <c r="J215">
        <v>7.1948919999999972E-2</v>
      </c>
      <c r="K215">
        <v>4.4419969999999975E-2</v>
      </c>
      <c r="L215">
        <v>4.4729010000001068E-2</v>
      </c>
    </row>
    <row r="216" spans="2:12">
      <c r="B216">
        <v>1.3902709999999999E-2</v>
      </c>
      <c r="C216">
        <v>3.723889999999952E-3</v>
      </c>
      <c r="D216">
        <v>8.4388519999999967E-2</v>
      </c>
      <c r="F216">
        <v>0.15261080000000007</v>
      </c>
      <c r="G216">
        <v>4.8045610000000072E-2</v>
      </c>
      <c r="H216">
        <v>2.4288869999999907E-2</v>
      </c>
      <c r="J216">
        <v>6.3761629999999958E-2</v>
      </c>
      <c r="K216">
        <v>4.2260430000000015E-2</v>
      </c>
      <c r="L216">
        <v>4.4373460000000031E-2</v>
      </c>
    </row>
    <row r="217" spans="2:12">
      <c r="B217">
        <v>2.3190920000000004E-2</v>
      </c>
      <c r="C217">
        <v>4.6286500000000119E-3</v>
      </c>
      <c r="D217">
        <v>8.3960710000000993E-2</v>
      </c>
      <c r="F217">
        <v>0.18011725000000006</v>
      </c>
      <c r="G217">
        <v>4.9918739999999961E-2</v>
      </c>
      <c r="H217">
        <v>2.0492160000000981E-2</v>
      </c>
      <c r="J217">
        <v>5.5493269999999983E-2</v>
      </c>
      <c r="K217">
        <v>4.0079499999999935E-2</v>
      </c>
      <c r="L217">
        <v>4.4014380000000963E-2</v>
      </c>
    </row>
    <row r="218" spans="2:12">
      <c r="B218">
        <v>1.6998940000000004E-2</v>
      </c>
      <c r="C218">
        <v>9.5307999999993953E-4</v>
      </c>
      <c r="D218">
        <v>8.5277399999999975E-2</v>
      </c>
      <c r="F218">
        <v>7.0633270000000081E-2</v>
      </c>
      <c r="G218">
        <v>4.2428799999999822E-2</v>
      </c>
      <c r="H218">
        <v>3.4116219999999996E-2</v>
      </c>
      <c r="J218">
        <v>0.10359120999999999</v>
      </c>
      <c r="K218">
        <v>5.0299030000000022E-2</v>
      </c>
      <c r="L218">
        <v>4.5077789999999972E-2</v>
      </c>
    </row>
    <row r="219" spans="2:12">
      <c r="B219">
        <v>7.710729999999999E-3</v>
      </c>
      <c r="C219">
        <v>1.8578399999998885E-3</v>
      </c>
      <c r="D219">
        <v>8.4849589999999975E-2</v>
      </c>
      <c r="F219">
        <v>9.8139720000000069E-2</v>
      </c>
      <c r="G219">
        <v>4.4301919999999995E-2</v>
      </c>
      <c r="H219">
        <v>3.0319509999999994E-2</v>
      </c>
      <c r="J219">
        <v>9.5322849999999959E-2</v>
      </c>
      <c r="K219">
        <v>4.8118110000000103E-2</v>
      </c>
      <c r="L219">
        <v>4.4718709999999995E-2</v>
      </c>
    </row>
    <row r="220" spans="2:12">
      <c r="B220">
        <v>1.5774800000000061E-3</v>
      </c>
      <c r="C220">
        <v>2.7625999999999484E-3</v>
      </c>
      <c r="D220">
        <v>8.4421780000001057E-2</v>
      </c>
      <c r="F220">
        <v>0.12564618000000008</v>
      </c>
      <c r="G220">
        <v>4.6175049999999884E-2</v>
      </c>
      <c r="H220">
        <v>2.6522800000001012E-2</v>
      </c>
      <c r="J220">
        <v>8.7054489999999984E-2</v>
      </c>
      <c r="K220">
        <v>4.5937180000000022E-2</v>
      </c>
      <c r="L220">
        <v>4.4359640000001033E-2</v>
      </c>
    </row>
    <row r="221" spans="2:12">
      <c r="B221">
        <v>1.0774619999999999E-2</v>
      </c>
      <c r="C221">
        <v>3.6584899999999587E-3</v>
      </c>
      <c r="D221">
        <v>8.3998169999999983E-2</v>
      </c>
      <c r="F221">
        <v>0.15288296000000007</v>
      </c>
      <c r="G221">
        <v>4.8029809999999951E-2</v>
      </c>
      <c r="H221">
        <v>2.2763309999999981E-2</v>
      </c>
      <c r="J221">
        <v>7.8867199999999971E-2</v>
      </c>
      <c r="K221">
        <v>4.3777640000000062E-2</v>
      </c>
      <c r="L221">
        <v>4.4004089999999996E-2</v>
      </c>
    </row>
    <row r="222" spans="2:12">
      <c r="B222">
        <v>2.0062830000000004E-2</v>
      </c>
      <c r="C222">
        <v>4.5632499999999077E-3</v>
      </c>
      <c r="D222">
        <v>8.3570370000000949E-2</v>
      </c>
      <c r="F222">
        <v>0.18038941000000006</v>
      </c>
      <c r="G222">
        <v>4.990293999999984E-2</v>
      </c>
      <c r="H222">
        <v>1.8966610000000994E-2</v>
      </c>
      <c r="J222">
        <v>7.0598839999999996E-2</v>
      </c>
      <c r="K222">
        <v>4.1596720000000031E-2</v>
      </c>
      <c r="L222">
        <v>4.3645010000001039E-2</v>
      </c>
    </row>
    <row r="223" spans="2:12">
      <c r="B223">
        <v>2.0127030000000004E-2</v>
      </c>
      <c r="C223">
        <v>8.8768000000094549E-4</v>
      </c>
      <c r="D223">
        <v>8.4887049999999992E-2</v>
      </c>
      <c r="F223">
        <v>7.0905430000000047E-2</v>
      </c>
      <c r="G223">
        <v>4.2413000000001033E-2</v>
      </c>
      <c r="H223">
        <v>3.2590669999999954E-2</v>
      </c>
      <c r="J223">
        <v>0.11869678</v>
      </c>
      <c r="K223">
        <v>5.1816249999999009E-2</v>
      </c>
      <c r="L223">
        <v>4.4708419999999992E-2</v>
      </c>
    </row>
    <row r="224" spans="2:12">
      <c r="B224">
        <v>1.0838819999999985E-2</v>
      </c>
      <c r="C224">
        <v>1.7924400000008944E-3</v>
      </c>
      <c r="D224">
        <v>8.4459239999999991E-2</v>
      </c>
      <c r="F224">
        <v>9.8411890000000057E-2</v>
      </c>
      <c r="G224">
        <v>4.4286120000000984E-2</v>
      </c>
      <c r="H224">
        <v>2.8793959999999952E-2</v>
      </c>
      <c r="J224">
        <v>0.11042841999999997</v>
      </c>
      <c r="K224">
        <v>4.9635329999998978E-2</v>
      </c>
      <c r="L224">
        <v>4.4349340000000015E-2</v>
      </c>
    </row>
    <row r="225" spans="2:12">
      <c r="B225">
        <v>1.5506099999999939E-3</v>
      </c>
      <c r="C225">
        <v>2.6971900000009041E-3</v>
      </c>
      <c r="D225">
        <v>8.4031440000001012E-2</v>
      </c>
      <c r="F225">
        <v>0.12591834000000007</v>
      </c>
      <c r="G225">
        <v>4.6159250000000873E-2</v>
      </c>
      <c r="H225">
        <v>2.4997250000001026E-2</v>
      </c>
      <c r="J225">
        <v>0.10216006999999999</v>
      </c>
      <c r="K225">
        <v>4.7454399999999008E-2</v>
      </c>
      <c r="L225">
        <v>4.3990270000000997E-2</v>
      </c>
    </row>
    <row r="226" spans="2:12">
      <c r="B226">
        <v>7.6465400000000072E-3</v>
      </c>
      <c r="C226">
        <v>3.5930800000009144E-3</v>
      </c>
      <c r="D226">
        <v>8.3607829999999939E-2</v>
      </c>
      <c r="F226">
        <v>0.15315512000000006</v>
      </c>
      <c r="G226">
        <v>4.801401000000094E-2</v>
      </c>
      <c r="H226">
        <v>2.1237759999999994E-2</v>
      </c>
      <c r="J226">
        <v>9.3972769999999983E-2</v>
      </c>
      <c r="K226">
        <v>4.5294859999999049E-2</v>
      </c>
      <c r="L226">
        <v>4.363471999999996E-2</v>
      </c>
    </row>
    <row r="227" spans="2:12">
      <c r="B227">
        <v>1.6934749999999998E-2</v>
      </c>
      <c r="C227">
        <v>4.4978400000009744E-3</v>
      </c>
      <c r="D227">
        <v>8.3180020000000965E-2</v>
      </c>
      <c r="F227">
        <v>0.18066157000000008</v>
      </c>
      <c r="G227">
        <v>4.9887140000001051E-2</v>
      </c>
      <c r="H227">
        <v>1.7441050000000957E-2</v>
      </c>
      <c r="J227">
        <v>8.5704420000000003E-2</v>
      </c>
      <c r="K227">
        <v>4.3113929999998968E-2</v>
      </c>
      <c r="L227">
        <v>4.3275640000001003E-2</v>
      </c>
    </row>
    <row r="228" spans="2:12">
      <c r="B228">
        <v>2.3255120000000004E-2</v>
      </c>
      <c r="C228">
        <v>8.222699999999028E-4</v>
      </c>
      <c r="D228">
        <v>8.4496710000000003E-2</v>
      </c>
      <c r="F228">
        <v>7.1177600000000063E-2</v>
      </c>
      <c r="G228">
        <v>4.2397200000000024E-2</v>
      </c>
      <c r="H228">
        <v>3.1065109999999972E-2</v>
      </c>
      <c r="J228">
        <v>0.13380234999999996</v>
      </c>
      <c r="K228">
        <v>5.3333469999999994E-2</v>
      </c>
      <c r="L228">
        <v>4.4339050000000012E-2</v>
      </c>
    </row>
    <row r="229" spans="2:12">
      <c r="B229">
        <v>1.3966909999999985E-2</v>
      </c>
      <c r="C229">
        <v>1.7270299999999628E-3</v>
      </c>
      <c r="D229">
        <v>8.4068900000000002E-2</v>
      </c>
      <c r="F229">
        <v>9.8684050000000079E-2</v>
      </c>
      <c r="G229">
        <v>4.4270319999999974E-2</v>
      </c>
      <c r="H229">
        <v>2.7268409999999965E-2</v>
      </c>
      <c r="J229">
        <v>0.12553399999999998</v>
      </c>
      <c r="K229">
        <v>5.1152540000000024E-2</v>
      </c>
      <c r="L229">
        <v>4.3979969999999979E-2</v>
      </c>
    </row>
    <row r="230" spans="2:12">
      <c r="B230">
        <v>4.678699999999994E-3</v>
      </c>
      <c r="C230">
        <v>2.6317900000000227E-3</v>
      </c>
      <c r="D230">
        <v>8.3641090000001028E-2</v>
      </c>
      <c r="F230">
        <v>0.12619050000000007</v>
      </c>
      <c r="G230">
        <v>4.6143450000000086E-2</v>
      </c>
      <c r="H230">
        <v>2.3471700000001039E-2</v>
      </c>
      <c r="J230">
        <v>0.11726564</v>
      </c>
      <c r="K230">
        <v>4.8971619999999993E-2</v>
      </c>
      <c r="L230">
        <v>4.3620900000000962E-2</v>
      </c>
    </row>
    <row r="231" spans="2:12">
      <c r="B231">
        <v>4.5184500000000072E-3</v>
      </c>
      <c r="C231">
        <v>3.527680000000033E-3</v>
      </c>
      <c r="D231">
        <v>8.3217479999999955E-2</v>
      </c>
      <c r="F231">
        <v>0.15342728000000005</v>
      </c>
      <c r="G231">
        <v>4.799820999999993E-2</v>
      </c>
      <c r="H231">
        <v>1.9712210000000008E-2</v>
      </c>
      <c r="J231">
        <v>0.10907834999999999</v>
      </c>
      <c r="K231">
        <v>4.6812069999999983E-2</v>
      </c>
      <c r="L231">
        <v>4.3265350000000036E-2</v>
      </c>
    </row>
    <row r="232" spans="2:12">
      <c r="B232">
        <v>1.3806659999999998E-2</v>
      </c>
      <c r="C232">
        <v>4.432440000000093E-3</v>
      </c>
      <c r="D232">
        <v>8.278968000000092E-2</v>
      </c>
      <c r="F232">
        <v>0.18093373000000007</v>
      </c>
      <c r="G232">
        <v>4.9871340000000042E-2</v>
      </c>
      <c r="H232">
        <v>1.5915500000000971E-2</v>
      </c>
      <c r="J232">
        <v>0.10080998999999996</v>
      </c>
      <c r="K232">
        <v>4.4631149999999953E-2</v>
      </c>
      <c r="L232">
        <v>4.2906270000000968E-2</v>
      </c>
    </row>
    <row r="233" spans="2:12">
      <c r="B233">
        <v>2.6383210000000004E-2</v>
      </c>
      <c r="C233">
        <v>7.5686999999990956E-4</v>
      </c>
      <c r="D233">
        <v>8.4106360000000019E-2</v>
      </c>
      <c r="F233">
        <v>7.1449760000000084E-2</v>
      </c>
      <c r="G233">
        <v>4.2381399999999902E-2</v>
      </c>
      <c r="H233">
        <v>2.9539559999999986E-2</v>
      </c>
      <c r="J233">
        <v>0.14890792999999997</v>
      </c>
      <c r="K233">
        <v>5.4850680000000041E-2</v>
      </c>
      <c r="L233">
        <v>4.3969679999999976E-2</v>
      </c>
    </row>
    <row r="234" spans="2:12">
      <c r="B234">
        <v>1.7094999999999985E-2</v>
      </c>
      <c r="C234">
        <v>1.6616200000000303E-3</v>
      </c>
      <c r="D234">
        <v>8.3678550000000018E-2</v>
      </c>
      <c r="F234">
        <v>9.8956210000000072E-2</v>
      </c>
      <c r="G234">
        <v>4.4254519999999853E-2</v>
      </c>
      <c r="H234">
        <v>2.5742849999999984E-2</v>
      </c>
      <c r="J234">
        <v>0.14063956999999999</v>
      </c>
      <c r="K234">
        <v>5.266976000000001E-2</v>
      </c>
      <c r="L234">
        <v>4.3610599999999999E-2</v>
      </c>
    </row>
    <row r="235" spans="2:12">
      <c r="B235">
        <v>7.806789999999994E-3</v>
      </c>
      <c r="C235">
        <v>2.5663799999998682E-3</v>
      </c>
      <c r="D235">
        <v>8.3250750000000984E-2</v>
      </c>
      <c r="F235">
        <v>0.12646266000000006</v>
      </c>
      <c r="G235">
        <v>4.6127649999999965E-2</v>
      </c>
      <c r="H235">
        <v>2.1946150000000941E-2</v>
      </c>
      <c r="J235">
        <v>0.13237121999999996</v>
      </c>
      <c r="K235">
        <v>5.048883000000004E-2</v>
      </c>
      <c r="L235">
        <v>4.3251530000001037E-2</v>
      </c>
    </row>
    <row r="236" spans="2:12">
      <c r="B236">
        <v>1.3903600000000071E-3</v>
      </c>
      <c r="C236">
        <v>3.4622699999998785E-3</v>
      </c>
      <c r="D236">
        <v>8.2827140000000021E-2</v>
      </c>
      <c r="F236">
        <v>0.15369944000000008</v>
      </c>
      <c r="G236">
        <v>4.7982410000000031E-2</v>
      </c>
      <c r="H236">
        <v>1.818665999999991E-2</v>
      </c>
      <c r="J236">
        <v>0.12418392</v>
      </c>
      <c r="K236">
        <v>4.832929000000008E-2</v>
      </c>
      <c r="L236">
        <v>4.289598E-2</v>
      </c>
    </row>
    <row r="237" spans="2:12">
      <c r="B237">
        <v>1.0678569999999998E-2</v>
      </c>
      <c r="C237">
        <v>4.3670299999999385E-3</v>
      </c>
      <c r="D237">
        <v>8.2399330000000937E-2</v>
      </c>
      <c r="F237">
        <v>0.18120589000000006</v>
      </c>
      <c r="G237">
        <v>4.985553999999992E-2</v>
      </c>
      <c r="H237">
        <v>1.4389950000000984E-2</v>
      </c>
      <c r="J237">
        <v>0.11591556999999997</v>
      </c>
      <c r="K237">
        <v>4.6148359999999999E-2</v>
      </c>
      <c r="L237">
        <v>4.2536900000001043E-2</v>
      </c>
    </row>
    <row r="238" spans="2:12">
      <c r="B238">
        <v>2.9552449999999994E-2</v>
      </c>
      <c r="C238">
        <v>6.9059999999976363E-4</v>
      </c>
      <c r="D238">
        <v>8.3710880000000015E-2</v>
      </c>
      <c r="F238">
        <v>7.1725500000000053E-2</v>
      </c>
      <c r="G238">
        <v>4.2365389999999836E-2</v>
      </c>
      <c r="H238">
        <v>2.799393999999996E-2</v>
      </c>
      <c r="J238">
        <v>0.16421226</v>
      </c>
      <c r="K238">
        <v>5.6387860000000067E-2</v>
      </c>
      <c r="L238">
        <v>4.3595450000000001E-2</v>
      </c>
    </row>
    <row r="239" spans="2:12">
      <c r="B239">
        <v>2.0264249999999998E-2</v>
      </c>
      <c r="C239">
        <v>1.5953599999998236E-3</v>
      </c>
      <c r="D239">
        <v>8.3283070000000015E-2</v>
      </c>
      <c r="F239">
        <v>9.9231950000000069E-2</v>
      </c>
      <c r="G239">
        <v>4.4238509999999787E-2</v>
      </c>
      <c r="H239">
        <v>2.4197229999999958E-2</v>
      </c>
      <c r="J239">
        <v>0.15594389999999997</v>
      </c>
      <c r="K239">
        <v>5.4206930000000098E-2</v>
      </c>
      <c r="L239">
        <v>4.3236370000000024E-2</v>
      </c>
    </row>
    <row r="240" spans="2:12">
      <c r="B240">
        <v>1.0976040000000006E-2</v>
      </c>
      <c r="C240">
        <v>2.5001199999998835E-3</v>
      </c>
      <c r="D240">
        <v>8.285527000000098E-2</v>
      </c>
      <c r="F240">
        <v>0.12673840000000006</v>
      </c>
      <c r="G240">
        <v>4.6111639999999898E-2</v>
      </c>
      <c r="H240">
        <v>2.0400520000000977E-2</v>
      </c>
      <c r="J240">
        <v>0.14767554999999999</v>
      </c>
      <c r="K240">
        <v>5.2026010000000067E-2</v>
      </c>
      <c r="L240">
        <v>4.2877300000001006E-2</v>
      </c>
    </row>
    <row r="241" spans="2:12">
      <c r="B241">
        <v>1.7788899999999913E-3</v>
      </c>
      <c r="C241">
        <v>3.3960099999998938E-3</v>
      </c>
      <c r="D241">
        <v>8.2431660000000018E-2</v>
      </c>
      <c r="F241">
        <v>0.15397519000000007</v>
      </c>
      <c r="G241">
        <v>4.7966399999999965E-2</v>
      </c>
      <c r="H241">
        <v>1.6641029999999946E-2</v>
      </c>
      <c r="J241">
        <v>0.13948824999999998</v>
      </c>
      <c r="K241">
        <v>4.9866470000000107E-2</v>
      </c>
      <c r="L241">
        <v>4.2521749999999969E-2</v>
      </c>
    </row>
    <row r="242" spans="2:12">
      <c r="B242">
        <v>7.5093199999999999E-3</v>
      </c>
      <c r="C242">
        <v>4.3007699999999538E-3</v>
      </c>
      <c r="D242">
        <v>8.2003850000001044E-2</v>
      </c>
      <c r="F242">
        <v>0.18148164000000006</v>
      </c>
      <c r="G242">
        <v>4.9839529999999854E-2</v>
      </c>
      <c r="H242">
        <v>1.2844330000000959E-2</v>
      </c>
      <c r="J242">
        <v>0.1312199</v>
      </c>
      <c r="K242">
        <v>4.7685540000000137E-2</v>
      </c>
      <c r="L242">
        <v>4.2162670000001012E-2</v>
      </c>
    </row>
    <row r="243" spans="2:12">
      <c r="B243">
        <v>3.2680539999999994E-2</v>
      </c>
      <c r="C243">
        <v>6.2519000001004521E-4</v>
      </c>
      <c r="D243">
        <v>8.3320529999999976E-2</v>
      </c>
      <c r="F243">
        <v>7.1997660000000074E-2</v>
      </c>
      <c r="G243">
        <v>4.2349590000009929E-2</v>
      </c>
      <c r="H243">
        <v>2.6468389999999974E-2</v>
      </c>
      <c r="J243">
        <v>0.17931782999999996</v>
      </c>
      <c r="K243">
        <v>5.7905079999989839E-2</v>
      </c>
      <c r="L243">
        <v>4.3226080000000021E-2</v>
      </c>
    </row>
    <row r="244" spans="2:12">
      <c r="B244">
        <v>2.3392330000000003E-2</v>
      </c>
      <c r="C244">
        <v>1.5299500000101052E-3</v>
      </c>
      <c r="D244">
        <v>8.289272999999997E-2</v>
      </c>
      <c r="F244">
        <v>9.9504110000000062E-2</v>
      </c>
      <c r="G244">
        <v>4.4222710000010101E-2</v>
      </c>
      <c r="H244">
        <v>2.2671679999999972E-2</v>
      </c>
      <c r="J244">
        <v>0.17104947999999998</v>
      </c>
      <c r="K244">
        <v>5.5724149999989869E-2</v>
      </c>
      <c r="L244">
        <v>4.2866999999999988E-2</v>
      </c>
    </row>
    <row r="245" spans="2:12">
      <c r="B245">
        <v>1.4104119999999984E-2</v>
      </c>
      <c r="C245">
        <v>2.4347100000099431E-3</v>
      </c>
      <c r="D245">
        <v>8.2464920000000996E-2</v>
      </c>
      <c r="F245">
        <v>0.12701057000000007</v>
      </c>
      <c r="G245">
        <v>4.6095840000009991E-2</v>
      </c>
      <c r="H245">
        <v>1.887497000000099E-2</v>
      </c>
      <c r="J245">
        <v>0.16278112</v>
      </c>
      <c r="K245">
        <v>5.3543229999989839E-2</v>
      </c>
      <c r="L245">
        <v>4.2507930000000971E-2</v>
      </c>
    </row>
    <row r="246" spans="2:12">
      <c r="B246">
        <v>4.9069799999999913E-3</v>
      </c>
      <c r="C246">
        <v>3.3306000000099534E-3</v>
      </c>
      <c r="D246">
        <v>8.2041309999999923E-2</v>
      </c>
      <c r="F246">
        <v>0.15424735000000006</v>
      </c>
      <c r="G246">
        <v>4.7950600000010057E-2</v>
      </c>
      <c r="H246">
        <v>1.5115479999999959E-2</v>
      </c>
      <c r="J246">
        <v>0.15459382999999999</v>
      </c>
      <c r="K246">
        <v>5.1383679999989829E-2</v>
      </c>
      <c r="L246">
        <v>4.2152379999999934E-2</v>
      </c>
    </row>
    <row r="247" spans="2:12">
      <c r="B247">
        <v>4.3812299999999998E-3</v>
      </c>
      <c r="C247">
        <v>4.2353600000100133E-3</v>
      </c>
      <c r="D247">
        <v>8.161350000000106E-2</v>
      </c>
      <c r="F247">
        <v>0.18175380000000008</v>
      </c>
      <c r="G247">
        <v>4.9823730000009947E-2</v>
      </c>
      <c r="H247">
        <v>1.1318780000000972E-2</v>
      </c>
      <c r="J247">
        <v>0.14632546999999996</v>
      </c>
      <c r="K247">
        <v>4.9202759999989798E-2</v>
      </c>
      <c r="L247">
        <v>4.1793300000000977E-2</v>
      </c>
    </row>
    <row r="248" spans="2:12">
      <c r="B248">
        <f>_xlfn.STDEV.P(B3:B247)</f>
        <v>9.7528125996814881E-3</v>
      </c>
      <c r="C248">
        <f t="shared" ref="C248:D248" si="0">_xlfn.STDEV.P(C3:C247)</f>
        <v>1.6514173157597045E-3</v>
      </c>
      <c r="D248">
        <f t="shared" si="0"/>
        <v>2.499892747991248E-3</v>
      </c>
      <c r="F248">
        <f>_xlfn.STDEV.P(F3:F247)</f>
        <v>5.7584815382371354E-2</v>
      </c>
      <c r="G248">
        <f>_xlfn.STDEV.P(G3:G247)</f>
        <v>9.6522160335718813E-3</v>
      </c>
      <c r="H248">
        <f>_xlfn.STDEV.P(H3:H247)</f>
        <v>1.2457090225613636E-2</v>
      </c>
      <c r="J248">
        <f>_xlfn.STDEV.P(J3:J247)</f>
        <v>4.4373595731223701E-2</v>
      </c>
      <c r="K248">
        <f>_xlfn.STDEV.P(K3:K247)</f>
        <v>5.4778867845783298E-3</v>
      </c>
      <c r="L248">
        <f>_xlfn.STDEV.P(L3:L247)</f>
        <v>8.5709948617078736E-3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0"/>
  <sheetViews>
    <sheetView topLeftCell="Q7" zoomScale="150" zoomScaleNormal="150" workbookViewId="0">
      <selection activeCell="W12" sqref="W12"/>
    </sheetView>
  </sheetViews>
  <sheetFormatPr defaultColWidth="8.7109375" defaultRowHeight="15"/>
  <cols>
    <col min="1" max="1" width="9.140625" customWidth="1"/>
    <col min="2" max="2" width="39.7109375" bestFit="1" customWidth="1"/>
    <col min="3" max="3" width="11.85546875" bestFit="1" customWidth="1"/>
    <col min="4" max="4" width="21.5703125" bestFit="1" customWidth="1"/>
    <col min="5" max="5" width="9.140625" customWidth="1"/>
    <col min="6" max="7" width="11.85546875" bestFit="1" customWidth="1"/>
    <col min="8" max="13" width="9.140625" customWidth="1"/>
    <col min="16" max="16" width="39.7109375" bestFit="1" customWidth="1"/>
    <col min="17" max="17" width="6.28515625" bestFit="1" customWidth="1"/>
    <col min="18" max="18" width="9" bestFit="1" customWidth="1"/>
    <col min="19" max="19" width="6.42578125" bestFit="1" customWidth="1"/>
    <col min="20" max="20" width="9.140625" bestFit="1" customWidth="1"/>
    <col min="21" max="21" width="6.28515625" bestFit="1" customWidth="1"/>
    <col min="22" max="22" width="9" bestFit="1" customWidth="1"/>
    <col min="24" max="24" width="36" bestFit="1" customWidth="1"/>
    <col min="25" max="25" width="6.28515625" bestFit="1" customWidth="1"/>
    <col min="26" max="26" width="9" bestFit="1" customWidth="1"/>
    <col min="27" max="27" width="6.42578125" bestFit="1" customWidth="1"/>
    <col min="28" max="28" width="9.140625" bestFit="1" customWidth="1"/>
    <col min="29" max="29" width="6.28515625" bestFit="1" customWidth="1"/>
    <col min="30" max="30" width="9" bestFit="1" customWidth="1"/>
  </cols>
  <sheetData>
    <row r="2" spans="2:31">
      <c r="B2" s="11" t="s">
        <v>26</v>
      </c>
      <c r="C2" s="11"/>
      <c r="D2" s="11"/>
      <c r="E2" s="11"/>
      <c r="G2" s="11"/>
      <c r="H2" s="11"/>
      <c r="I2" s="11" t="s">
        <v>26</v>
      </c>
      <c r="J2" s="11"/>
      <c r="Q2" s="8" t="s">
        <v>24</v>
      </c>
      <c r="R2" s="14" t="s">
        <v>48</v>
      </c>
      <c r="S2" s="8" t="s">
        <v>19</v>
      </c>
      <c r="T2" s="14" t="s">
        <v>49</v>
      </c>
      <c r="U2" s="8" t="s">
        <v>64</v>
      </c>
      <c r="V2" s="14" t="s">
        <v>50</v>
      </c>
      <c r="X2" s="8"/>
      <c r="Y2" s="8" t="s">
        <v>24</v>
      </c>
      <c r="Z2" s="14" t="s">
        <v>48</v>
      </c>
      <c r="AA2" s="8" t="s">
        <v>19</v>
      </c>
      <c r="AB2" s="14" t="s">
        <v>49</v>
      </c>
      <c r="AC2" s="8" t="s">
        <v>64</v>
      </c>
      <c r="AD2" s="14" t="s">
        <v>50</v>
      </c>
    </row>
    <row r="3" spans="2:31">
      <c r="B3" t="s">
        <v>20</v>
      </c>
      <c r="C3" s="9" t="s">
        <v>31</v>
      </c>
      <c r="D3" s="9" t="s">
        <v>21</v>
      </c>
      <c r="E3" s="9" t="s">
        <v>32</v>
      </c>
      <c r="F3" t="s">
        <v>22</v>
      </c>
      <c r="G3" t="s">
        <v>33</v>
      </c>
      <c r="H3" s="9"/>
      <c r="I3" s="9" t="s">
        <v>20</v>
      </c>
      <c r="J3" s="9" t="s">
        <v>31</v>
      </c>
      <c r="K3" t="s">
        <v>21</v>
      </c>
      <c r="L3" t="s">
        <v>32</v>
      </c>
      <c r="M3" t="s">
        <v>22</v>
      </c>
      <c r="N3" t="s">
        <v>33</v>
      </c>
      <c r="P3" s="8" t="s">
        <v>35</v>
      </c>
      <c r="Q3" s="15">
        <v>13.250680474899998</v>
      </c>
      <c r="R3" s="15">
        <v>1.4318473155090097</v>
      </c>
      <c r="S3" s="15">
        <v>0.7004587177831999</v>
      </c>
      <c r="T3" s="15">
        <v>0.42779289942026016</v>
      </c>
      <c r="U3" s="15">
        <v>0.8226217746508</v>
      </c>
      <c r="V3" s="15">
        <v>0.55528034791219627</v>
      </c>
      <c r="W3" s="15">
        <v>1</v>
      </c>
      <c r="X3" s="8" t="s">
        <v>44</v>
      </c>
      <c r="Y3" s="15">
        <v>10.902600245649992</v>
      </c>
      <c r="Z3" s="15">
        <v>2.4367280742217923</v>
      </c>
      <c r="AA3" s="15">
        <v>1.4623187491849496</v>
      </c>
      <c r="AB3" s="15">
        <v>0.20569798692045349</v>
      </c>
      <c r="AC3" s="15">
        <v>1.1723496824234998</v>
      </c>
      <c r="AD3" s="15">
        <v>0.71061691307878794</v>
      </c>
      <c r="AE3" s="15">
        <v>1</v>
      </c>
    </row>
    <row r="4" spans="2:31">
      <c r="B4">
        <v>0.7004587177831999</v>
      </c>
      <c r="C4">
        <v>0.42779289942026016</v>
      </c>
      <c r="D4">
        <v>0.8226217746508</v>
      </c>
      <c r="E4">
        <v>0.55528034791219627</v>
      </c>
      <c r="F4">
        <v>13.250680474899998</v>
      </c>
      <c r="G4">
        <v>1.4318473155090097</v>
      </c>
      <c r="I4">
        <v>1.4623187491849496</v>
      </c>
      <c r="J4">
        <v>0.20569798692045349</v>
      </c>
      <c r="K4">
        <v>1.1723496824234998</v>
      </c>
      <c r="L4">
        <v>0.71061691307878794</v>
      </c>
      <c r="M4">
        <v>10.902600245649992</v>
      </c>
      <c r="N4">
        <v>2.4367280742217923</v>
      </c>
      <c r="P4" s="8" t="s">
        <v>34</v>
      </c>
      <c r="Q4" s="15">
        <v>13.623883931699975</v>
      </c>
      <c r="R4" s="15">
        <v>2.7144691155616107</v>
      </c>
      <c r="S4" s="15">
        <v>0.6610034153655</v>
      </c>
      <c r="T4" s="15">
        <v>0.38951274739045838</v>
      </c>
      <c r="U4" s="15">
        <v>1.8863402021275</v>
      </c>
      <c r="V4" s="15">
        <v>0.4624551752617776</v>
      </c>
      <c r="W4" s="15">
        <v>2</v>
      </c>
      <c r="X4" s="8" t="s">
        <v>45</v>
      </c>
      <c r="Y4" s="15">
        <v>11.945007182999978</v>
      </c>
      <c r="Z4" s="15">
        <v>3.2076058791807376</v>
      </c>
      <c r="AA4" s="15">
        <v>1.2712261936695</v>
      </c>
      <c r="AB4" s="15">
        <v>0.21773132733639453</v>
      </c>
      <c r="AC4" s="15">
        <v>1.4809864287569001</v>
      </c>
      <c r="AD4" s="15">
        <v>0.9130975157014134</v>
      </c>
      <c r="AE4" s="15">
        <v>2</v>
      </c>
    </row>
    <row r="5" spans="2:31">
      <c r="B5" t="s">
        <v>27</v>
      </c>
      <c r="I5" t="s">
        <v>27</v>
      </c>
      <c r="P5" s="8" t="s">
        <v>36</v>
      </c>
      <c r="Q5" s="15">
        <v>10.78391726189999</v>
      </c>
      <c r="R5" s="15">
        <v>2.5499218360051943</v>
      </c>
      <c r="S5" s="15">
        <v>0.53135775189925016</v>
      </c>
      <c r="T5" s="15">
        <v>0.3041001456456614</v>
      </c>
      <c r="U5" s="15">
        <v>4.0568488973765007</v>
      </c>
      <c r="V5" s="15">
        <v>0.69631842561330615</v>
      </c>
      <c r="W5" s="15">
        <v>3</v>
      </c>
      <c r="X5" s="8" t="s">
        <v>46</v>
      </c>
      <c r="Y5" s="15">
        <v>16.324651741849969</v>
      </c>
      <c r="Z5" s="15">
        <v>2.5622960703749942</v>
      </c>
      <c r="AA5" s="15">
        <v>0.77643865897499953</v>
      </c>
      <c r="AB5" s="15">
        <v>0.34194728385708173</v>
      </c>
      <c r="AC5" s="15">
        <v>3.8070138477485003</v>
      </c>
      <c r="AD5" s="15">
        <v>0.32312334800954079</v>
      </c>
      <c r="AE5" s="15">
        <v>3</v>
      </c>
    </row>
    <row r="6" spans="2:31">
      <c r="B6" t="s">
        <v>20</v>
      </c>
      <c r="C6" t="s">
        <v>31</v>
      </c>
      <c r="D6" t="s">
        <v>21</v>
      </c>
      <c r="E6" t="s">
        <v>32</v>
      </c>
      <c r="F6" t="s">
        <v>22</v>
      </c>
      <c r="G6" t="s">
        <v>33</v>
      </c>
      <c r="I6" t="s">
        <v>20</v>
      </c>
      <c r="J6" t="s">
        <v>31</v>
      </c>
      <c r="K6" t="s">
        <v>21</v>
      </c>
      <c r="L6" t="s">
        <v>32</v>
      </c>
      <c r="M6" t="s">
        <v>22</v>
      </c>
      <c r="N6" t="s">
        <v>33</v>
      </c>
      <c r="P6" s="8" t="s">
        <v>37</v>
      </c>
      <c r="Q6" s="15">
        <v>10.552318041999978</v>
      </c>
      <c r="R6" s="15">
        <v>2.4833699644278719</v>
      </c>
      <c r="S6" s="15">
        <v>0.30866924089999948</v>
      </c>
      <c r="T6" s="15">
        <v>0.21153583906201062</v>
      </c>
      <c r="U6" s="15">
        <v>10.254127724689999</v>
      </c>
      <c r="V6" s="15">
        <v>1.3841407208010446</v>
      </c>
      <c r="W6" s="15">
        <v>4</v>
      </c>
      <c r="X6" s="8" t="s">
        <v>47</v>
      </c>
      <c r="Y6" s="15">
        <v>13.916532623499972</v>
      </c>
      <c r="Z6" s="15">
        <v>3.3360145491041271</v>
      </c>
      <c r="AA6" s="15">
        <v>0.79282525708999929</v>
      </c>
      <c r="AB6" s="15">
        <v>0.59831355441738954</v>
      </c>
      <c r="AC6" s="15">
        <v>8.2129777165049997</v>
      </c>
      <c r="AD6" s="15">
        <v>0.40020607912455636</v>
      </c>
      <c r="AE6" s="15">
        <v>4</v>
      </c>
    </row>
    <row r="7" spans="2:31">
      <c r="B7">
        <v>0.6610034153655</v>
      </c>
      <c r="C7">
        <v>0.38951274739045838</v>
      </c>
      <c r="D7">
        <v>1.8863402021275</v>
      </c>
      <c r="E7">
        <v>0.4624551752617776</v>
      </c>
      <c r="F7">
        <v>13.623883931699975</v>
      </c>
      <c r="G7">
        <v>2.7144691155616107</v>
      </c>
      <c r="I7">
        <v>1.2712261936695</v>
      </c>
      <c r="J7">
        <v>0.21773132733639453</v>
      </c>
      <c r="K7">
        <v>1.4809864287569001</v>
      </c>
      <c r="L7">
        <v>0.9130975157014134</v>
      </c>
      <c r="M7">
        <v>11.945007182999978</v>
      </c>
      <c r="N7">
        <v>3.2076058791807376</v>
      </c>
      <c r="P7" s="8" t="s">
        <v>7</v>
      </c>
      <c r="Q7" s="15">
        <v>12.052699927624989</v>
      </c>
      <c r="R7" s="15">
        <v>2.5528786527080141</v>
      </c>
      <c r="S7" s="15">
        <v>0.55037228148698758</v>
      </c>
      <c r="T7" s="15">
        <v>0.37599812275835148</v>
      </c>
      <c r="U7" s="15">
        <v>4.2549846497111998</v>
      </c>
      <c r="V7" s="15">
        <v>3.7531144658241318</v>
      </c>
      <c r="X7" s="8" t="s">
        <v>7</v>
      </c>
      <c r="Y7" s="15">
        <v>13.272197948499979</v>
      </c>
      <c r="Z7" s="15">
        <v>3.3275557032891112</v>
      </c>
      <c r="AA7" s="15">
        <v>1.075702214729862</v>
      </c>
      <c r="AB7" s="15">
        <v>0.48007959420409652</v>
      </c>
      <c r="AC7" s="15">
        <v>3.6683319188584753</v>
      </c>
      <c r="AD7" s="15">
        <v>2.8849065320762284</v>
      </c>
    </row>
    <row r="8" spans="2:31">
      <c r="B8" t="s">
        <v>28</v>
      </c>
      <c r="I8" t="s">
        <v>28</v>
      </c>
      <c r="P8" s="8"/>
      <c r="Q8" s="12"/>
      <c r="R8" s="12"/>
      <c r="S8" s="12"/>
      <c r="T8" s="12"/>
      <c r="U8" s="12"/>
      <c r="V8" s="12"/>
    </row>
    <row r="9" spans="2:31">
      <c r="B9" t="s">
        <v>20</v>
      </c>
      <c r="C9" t="s">
        <v>31</v>
      </c>
      <c r="D9" t="s">
        <v>21</v>
      </c>
      <c r="E9" t="s">
        <v>32</v>
      </c>
      <c r="F9" t="s">
        <v>22</v>
      </c>
      <c r="G9" t="s">
        <v>33</v>
      </c>
      <c r="I9" t="s">
        <v>20</v>
      </c>
      <c r="J9" t="s">
        <v>31</v>
      </c>
      <c r="K9" t="s">
        <v>21</v>
      </c>
      <c r="L9" t="s">
        <v>32</v>
      </c>
      <c r="M9" t="s">
        <v>22</v>
      </c>
      <c r="N9" t="s">
        <v>33</v>
      </c>
    </row>
    <row r="10" spans="2:31">
      <c r="B10">
        <v>0.53135775189925016</v>
      </c>
      <c r="C10">
        <v>0.3041001456456614</v>
      </c>
      <c r="D10">
        <v>4.0568488973765007</v>
      </c>
      <c r="E10">
        <v>0.69631842561330615</v>
      </c>
      <c r="F10">
        <v>10.78391726189999</v>
      </c>
      <c r="G10">
        <v>2.5499218360051943</v>
      </c>
      <c r="I10">
        <v>0.77643865897499953</v>
      </c>
      <c r="J10">
        <v>0.34194728385708173</v>
      </c>
      <c r="K10">
        <v>3.8070138477485003</v>
      </c>
      <c r="L10">
        <v>0.32312334800954079</v>
      </c>
      <c r="M10">
        <v>16.324651741849969</v>
      </c>
      <c r="N10">
        <v>2.5622960703749942</v>
      </c>
    </row>
    <row r="11" spans="2:31">
      <c r="B11" t="s">
        <v>29</v>
      </c>
      <c r="I11" t="s">
        <v>29</v>
      </c>
    </row>
    <row r="12" spans="2:31">
      <c r="B12" t="s">
        <v>20</v>
      </c>
      <c r="C12" t="s">
        <v>31</v>
      </c>
      <c r="D12" t="s">
        <v>21</v>
      </c>
      <c r="E12" t="s">
        <v>32</v>
      </c>
      <c r="F12" t="s">
        <v>22</v>
      </c>
      <c r="G12" t="s">
        <v>33</v>
      </c>
      <c r="I12" t="s">
        <v>20</v>
      </c>
      <c r="J12" t="s">
        <v>31</v>
      </c>
      <c r="K12" t="s">
        <v>21</v>
      </c>
      <c r="L12" t="s">
        <v>32</v>
      </c>
      <c r="M12" t="s">
        <v>22</v>
      </c>
      <c r="N12" t="s">
        <v>33</v>
      </c>
    </row>
    <row r="13" spans="2:31">
      <c r="B13">
        <v>0.30866924089999948</v>
      </c>
      <c r="C13">
        <v>0.21153583906201062</v>
      </c>
      <c r="D13">
        <v>10.254127724689999</v>
      </c>
      <c r="E13">
        <v>1.3841407208010446</v>
      </c>
      <c r="F13">
        <v>10.552318041999978</v>
      </c>
      <c r="G13">
        <v>2.4833699644278719</v>
      </c>
      <c r="I13">
        <v>0.79282525708999929</v>
      </c>
      <c r="J13">
        <v>0.59831355441738954</v>
      </c>
      <c r="K13">
        <v>8.2129777165049997</v>
      </c>
      <c r="L13">
        <v>0.40020607912455636</v>
      </c>
      <c r="M13">
        <v>13.916532623499972</v>
      </c>
      <c r="N13">
        <v>3.3360145491041271</v>
      </c>
    </row>
    <row r="14" spans="2:31">
      <c r="B14" t="s">
        <v>30</v>
      </c>
      <c r="I14" t="s">
        <v>30</v>
      </c>
    </row>
    <row r="15" spans="2:31">
      <c r="B15">
        <v>0.55037228148698758</v>
      </c>
      <c r="C15">
        <v>0.37599812275835148</v>
      </c>
      <c r="D15">
        <v>4.2549846497111998</v>
      </c>
      <c r="E15">
        <v>3.7531144658241318</v>
      </c>
      <c r="F15">
        <v>12.052699927624989</v>
      </c>
      <c r="G15">
        <v>2.5528786527080141</v>
      </c>
      <c r="I15">
        <v>1.075702214729862</v>
      </c>
      <c r="J15">
        <v>0.48007959420409652</v>
      </c>
      <c r="K15">
        <v>3.6683319188584753</v>
      </c>
      <c r="L15">
        <v>2.8849065320762284</v>
      </c>
      <c r="M15">
        <v>13.272197948499979</v>
      </c>
      <c r="N15">
        <v>3.3275557032891112</v>
      </c>
    </row>
    <row r="18" spans="2:8">
      <c r="C18" t="s">
        <v>38</v>
      </c>
      <c r="D18" s="13" t="s">
        <v>41</v>
      </c>
      <c r="E18" t="s">
        <v>39</v>
      </c>
      <c r="F18" s="13" t="s">
        <v>42</v>
      </c>
      <c r="G18" t="s">
        <v>40</v>
      </c>
      <c r="H18" s="13" t="s">
        <v>43</v>
      </c>
    </row>
    <row r="19" spans="2:8">
      <c r="B19" s="8" t="s">
        <v>35</v>
      </c>
      <c r="C19">
        <v>13.250680474899998</v>
      </c>
      <c r="D19">
        <v>1.4318473155090097</v>
      </c>
      <c r="E19">
        <v>0.7004587177831999</v>
      </c>
      <c r="F19">
        <v>0.42779289942026016</v>
      </c>
      <c r="G19">
        <v>0.8226217746508</v>
      </c>
      <c r="H19">
        <v>0.55528034791219627</v>
      </c>
    </row>
    <row r="20" spans="2:8">
      <c r="B20" s="8" t="s">
        <v>34</v>
      </c>
      <c r="C20">
        <v>13.623883931699975</v>
      </c>
      <c r="D20">
        <v>2.7144691155616107</v>
      </c>
      <c r="E20">
        <v>0.6610034153655</v>
      </c>
      <c r="F20">
        <v>0.38951274739045838</v>
      </c>
      <c r="G20">
        <v>1.8863402021275</v>
      </c>
      <c r="H20">
        <v>0.4624551752617776</v>
      </c>
    </row>
    <row r="21" spans="2:8">
      <c r="B21" s="8" t="s">
        <v>36</v>
      </c>
      <c r="C21">
        <v>10.78391726189999</v>
      </c>
      <c r="D21">
        <v>2.5499218360051943</v>
      </c>
      <c r="E21">
        <v>0.53135775189925016</v>
      </c>
      <c r="F21">
        <v>0.3041001456456614</v>
      </c>
      <c r="G21">
        <v>4.0568488973765007</v>
      </c>
      <c r="H21">
        <v>0.69631842561330615</v>
      </c>
    </row>
    <row r="22" spans="2:8">
      <c r="B22" s="8" t="s">
        <v>37</v>
      </c>
      <c r="C22">
        <v>10.552318041999978</v>
      </c>
      <c r="D22">
        <v>2.4833699644278719</v>
      </c>
      <c r="E22">
        <v>0.30866924089999948</v>
      </c>
      <c r="F22">
        <v>0.21153583906201062</v>
      </c>
      <c r="G22">
        <v>10.254127724689999</v>
      </c>
      <c r="H22">
        <v>1.3841407208010446</v>
      </c>
    </row>
    <row r="23" spans="2:8">
      <c r="B23" s="14" t="s">
        <v>7</v>
      </c>
      <c r="C23">
        <f>F15</f>
        <v>12.052699927624989</v>
      </c>
      <c r="D23">
        <f>G15</f>
        <v>2.5528786527080141</v>
      </c>
      <c r="E23">
        <v>0.55037228148698758</v>
      </c>
      <c r="F23">
        <v>0.37599812275835148</v>
      </c>
      <c r="G23">
        <v>4.2549846497111998</v>
      </c>
      <c r="H23">
        <v>3.7531144658241318</v>
      </c>
    </row>
    <row r="24" spans="2:8">
      <c r="B24" s="9"/>
    </row>
    <row r="25" spans="2:8">
      <c r="C25" t="s">
        <v>38</v>
      </c>
      <c r="D25" s="13" t="s">
        <v>41</v>
      </c>
      <c r="E25" t="s">
        <v>39</v>
      </c>
      <c r="F25" s="13" t="s">
        <v>42</v>
      </c>
      <c r="G25" t="s">
        <v>40</v>
      </c>
      <c r="H25" s="13" t="s">
        <v>43</v>
      </c>
    </row>
    <row r="26" spans="2:8">
      <c r="B26" s="14" t="s">
        <v>44</v>
      </c>
      <c r="C26">
        <f>M4</f>
        <v>10.902600245649992</v>
      </c>
      <c r="D26">
        <f>N4</f>
        <v>2.4367280742217923</v>
      </c>
      <c r="E26">
        <f>I4</f>
        <v>1.4623187491849496</v>
      </c>
      <c r="F26">
        <f>J4</f>
        <v>0.20569798692045349</v>
      </c>
      <c r="G26">
        <f>K4</f>
        <v>1.1723496824234998</v>
      </c>
      <c r="H26">
        <f>L4</f>
        <v>0.71061691307878794</v>
      </c>
    </row>
    <row r="27" spans="2:8">
      <c r="B27" s="14" t="s">
        <v>45</v>
      </c>
      <c r="C27">
        <f>M7</f>
        <v>11.945007182999978</v>
      </c>
      <c r="D27">
        <f>N7</f>
        <v>3.2076058791807376</v>
      </c>
      <c r="E27">
        <f>I7</f>
        <v>1.2712261936695</v>
      </c>
      <c r="F27">
        <f>J7</f>
        <v>0.21773132733639453</v>
      </c>
      <c r="G27">
        <f>K7</f>
        <v>1.4809864287569001</v>
      </c>
      <c r="H27">
        <f>L7</f>
        <v>0.9130975157014134</v>
      </c>
    </row>
    <row r="28" spans="2:8">
      <c r="B28" s="14" t="s">
        <v>46</v>
      </c>
      <c r="C28">
        <f>M10</f>
        <v>16.324651741849969</v>
      </c>
      <c r="D28">
        <f>N10</f>
        <v>2.5622960703749942</v>
      </c>
      <c r="E28">
        <f>I10</f>
        <v>0.77643865897499953</v>
      </c>
      <c r="F28">
        <f>J10</f>
        <v>0.34194728385708173</v>
      </c>
      <c r="G28">
        <f>K10</f>
        <v>3.8070138477485003</v>
      </c>
      <c r="H28">
        <f>L10</f>
        <v>0.32312334800954079</v>
      </c>
    </row>
    <row r="29" spans="2:8">
      <c r="B29" s="14" t="s">
        <v>47</v>
      </c>
      <c r="C29">
        <f>M13</f>
        <v>13.916532623499972</v>
      </c>
      <c r="D29">
        <f>N13</f>
        <v>3.3360145491041271</v>
      </c>
      <c r="E29">
        <f>I13</f>
        <v>0.79282525708999929</v>
      </c>
      <c r="F29">
        <f>J13</f>
        <v>0.59831355441738954</v>
      </c>
      <c r="G29">
        <f>K13</f>
        <v>8.2129777165049997</v>
      </c>
      <c r="H29">
        <f>L13</f>
        <v>0.40020607912455636</v>
      </c>
    </row>
    <row r="30" spans="2:8">
      <c r="B30" s="14" t="s">
        <v>7</v>
      </c>
      <c r="C30">
        <f>M15</f>
        <v>13.272197948499979</v>
      </c>
      <c r="D30">
        <f>N15</f>
        <v>3.3275557032891112</v>
      </c>
      <c r="E30">
        <f>I15</f>
        <v>1.075702214729862</v>
      </c>
      <c r="F30">
        <f>J15</f>
        <v>0.48007959420409652</v>
      </c>
      <c r="G30">
        <f>K15</f>
        <v>3.6683319188584753</v>
      </c>
      <c r="H30">
        <f>L15</f>
        <v>2.8849065320762284</v>
      </c>
    </row>
  </sheetData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Fetch_Nav</vt:lpstr>
      <vt:lpstr>Husky_Nav</vt:lpstr>
      <vt:lpstr>Sheet3</vt:lpstr>
      <vt:lpstr>Fetch_AR</vt:lpstr>
      <vt:lpstr>Sheet2</vt:lpstr>
      <vt:lpstr>Husky_AR</vt:lpstr>
      <vt:lpstr>Sheet1</vt:lpstr>
      <vt:lpstr>Feature Detection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dcterms:created xsi:type="dcterms:W3CDTF">2016-10-02T07:37:00Z</dcterms:created>
  <dcterms:modified xsi:type="dcterms:W3CDTF">2016-11-06T02:43:07Z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