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毕业\项目文件\"/>
    </mc:Choice>
  </mc:AlternateContent>
  <xr:revisionPtr revIDLastSave="0" documentId="13_ncr:1_{8D039445-6653-4E40-A7B9-0787F1B2F31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院系基本信息" sheetId="1" r:id="rId1"/>
    <sheet name="班级基本信息" sheetId="2" r:id="rId2"/>
    <sheet name="楼栋基本信息" sheetId="6" r:id="rId3"/>
    <sheet name="寝室基本信息" sheetId="5" r:id="rId4"/>
    <sheet name="学生基本信息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3" l="1" a="1"/>
  <c r="G10" i="3" s="1"/>
  <c r="D10" i="3"/>
  <c r="E4" i="2" l="1"/>
  <c r="E3" i="5" l="1"/>
  <c r="E4" i="5"/>
  <c r="E5" i="5"/>
  <c r="E6" i="5"/>
  <c r="E7" i="5"/>
  <c r="E2" i="5"/>
  <c r="G3" i="3" l="1" a="1"/>
  <c r="G3" i="3" s="1"/>
  <c r="D3" i="5"/>
  <c r="D4" i="5"/>
  <c r="D5" i="5"/>
  <c r="D6" i="5"/>
  <c r="D7" i="5"/>
  <c r="D2" i="5"/>
  <c r="E5" i="2" l="1"/>
  <c r="G9" i="3" a="1"/>
  <c r="G9" i="3" s="1"/>
  <c r="G8" i="3" a="1"/>
  <c r="G8" i="3" s="1"/>
  <c r="G7" i="3" a="1"/>
  <c r="G7" i="3" s="1"/>
  <c r="G5" i="3" a="1"/>
  <c r="G5" i="3" s="1"/>
  <c r="G6" i="3" a="1"/>
  <c r="G6" i="3" s="1"/>
  <c r="G4" i="3" a="1"/>
  <c r="G4" i="3" s="1"/>
  <c r="G2" i="3" a="1"/>
  <c r="G2" i="3" s="1"/>
  <c r="D5" i="3"/>
  <c r="D7" i="3"/>
  <c r="D8" i="3"/>
  <c r="D6" i="3"/>
  <c r="D4" i="3"/>
  <c r="E2" i="2"/>
  <c r="E3" i="2"/>
  <c r="E6" i="2"/>
  <c r="E7" i="2"/>
  <c r="D2" i="3"/>
  <c r="I6" i="3" l="1"/>
  <c r="I5" i="3"/>
  <c r="I8" i="3"/>
  <c r="I10" i="3"/>
  <c r="I2" i="3"/>
  <c r="I3" i="3"/>
  <c r="I4" i="3"/>
  <c r="I7" i="3"/>
  <c r="I9" i="3"/>
  <c r="D3" i="3"/>
  <c r="D9" i="3"/>
</calcChain>
</file>

<file path=xl/sharedStrings.xml><?xml version="1.0" encoding="utf-8"?>
<sst xmlns="http://schemas.openxmlformats.org/spreadsheetml/2006/main" count="98" uniqueCount="61">
  <si>
    <t>院系名称</t>
    <phoneticPr fontId="1" type="noConversion"/>
  </si>
  <si>
    <t>班级名称</t>
    <phoneticPr fontId="1" type="noConversion"/>
  </si>
  <si>
    <t>入学年份</t>
    <phoneticPr fontId="1" type="noConversion"/>
  </si>
  <si>
    <t>所属院系</t>
    <phoneticPr fontId="1" type="noConversion"/>
  </si>
  <si>
    <t>软件工程171班</t>
    <phoneticPr fontId="1" type="noConversion"/>
  </si>
  <si>
    <t>计算机科学与技术181班</t>
    <phoneticPr fontId="1" type="noConversion"/>
  </si>
  <si>
    <t>土木工程182班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</si>
  <si>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</si>
  <si>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</si>
  <si>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</si>
  <si>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3180437010</t>
    <phoneticPr fontId="1" type="noConversion"/>
  </si>
  <si>
    <t>张三</t>
    <phoneticPr fontId="1" type="noConversion"/>
  </si>
  <si>
    <t>3180437011</t>
  </si>
  <si>
    <t>李四</t>
    <phoneticPr fontId="1" type="noConversion"/>
  </si>
  <si>
    <t>3180437012</t>
  </si>
  <si>
    <t>王五</t>
    <phoneticPr fontId="1" type="noConversion"/>
  </si>
  <si>
    <t>计算机与数据工程学院</t>
  </si>
  <si>
    <t>土木建筑工程学院</t>
  </si>
  <si>
    <t>楼号</t>
    <phoneticPr fontId="1" type="noConversion"/>
  </si>
  <si>
    <t>寝室号</t>
    <phoneticPr fontId="1" type="noConversion"/>
  </si>
  <si>
    <t>17#</t>
    <phoneticPr fontId="1" type="noConversion"/>
  </si>
  <si>
    <t>商学院</t>
    <phoneticPr fontId="1" type="noConversion"/>
  </si>
  <si>
    <t>土木工程181班</t>
    <phoneticPr fontId="1" type="noConversion"/>
  </si>
  <si>
    <t>土木建筑工程学院</t>
    <phoneticPr fontId="1" type="noConversion"/>
  </si>
  <si>
    <t>金融学191班</t>
    <phoneticPr fontId="1" type="noConversion"/>
  </si>
  <si>
    <t>金融学181班</t>
    <phoneticPr fontId="1" type="noConversion"/>
  </si>
  <si>
    <t>楼栋</t>
    <phoneticPr fontId="1" type="noConversion"/>
  </si>
  <si>
    <t>18#</t>
    <phoneticPr fontId="1" type="noConversion"/>
  </si>
  <si>
    <t>24直廊</t>
    <phoneticPr fontId="1" type="noConversion"/>
  </si>
  <si>
    <t>17#</t>
    <phoneticPr fontId="1" type="noConversion"/>
  </si>
  <si>
    <t>201</t>
    <phoneticPr fontId="1" type="noConversion"/>
  </si>
  <si>
    <t>301</t>
    <phoneticPr fontId="1" type="noConversion"/>
  </si>
  <si>
    <t>18#</t>
    <phoneticPr fontId="1" type="noConversion"/>
  </si>
  <si>
    <t>405</t>
    <phoneticPr fontId="1" type="noConversion"/>
  </si>
  <si>
    <t>3180437014</t>
  </si>
  <si>
    <t>3180437015</t>
  </si>
  <si>
    <t>3180437016</t>
  </si>
  <si>
    <t>3180437017</t>
  </si>
  <si>
    <t>陈一</t>
    <phoneticPr fontId="1" type="noConversion"/>
  </si>
  <si>
    <t>晨儿</t>
    <phoneticPr fontId="1" type="noConversion"/>
  </si>
  <si>
    <t>成三</t>
    <phoneticPr fontId="1" type="noConversion"/>
  </si>
  <si>
    <t>陈龙</t>
    <phoneticPr fontId="1" type="noConversion"/>
  </si>
  <si>
    <t>张伟</t>
    <phoneticPr fontId="1" type="noConversion"/>
  </si>
  <si>
    <t>3180437023</t>
    <phoneticPr fontId="1" type="noConversion"/>
  </si>
  <si>
    <t>id</t>
    <phoneticPr fontId="1" type="noConversion"/>
  </si>
  <si>
    <t>院系id</t>
    <phoneticPr fontId="1" type="noConversion"/>
  </si>
  <si>
    <t>班级id</t>
    <phoneticPr fontId="1" type="noConversion"/>
  </si>
  <si>
    <t>班级Id</t>
    <phoneticPr fontId="1" type="noConversion"/>
  </si>
  <si>
    <t>寝室id</t>
    <phoneticPr fontId="1" type="noConversion"/>
  </si>
  <si>
    <t>18#</t>
    <phoneticPr fontId="1" type="noConversion"/>
  </si>
  <si>
    <t>床号</t>
    <phoneticPr fontId="1" type="noConversion"/>
  </si>
  <si>
    <t>506</t>
    <phoneticPr fontId="1" type="noConversion"/>
  </si>
  <si>
    <t>楼栋id</t>
    <phoneticPr fontId="1" type="noConversion"/>
  </si>
  <si>
    <t>校验区</t>
    <phoneticPr fontId="1" type="noConversion"/>
  </si>
  <si>
    <t>校验区</t>
    <phoneticPr fontId="1" type="noConversion"/>
  </si>
  <si>
    <t>507</t>
    <phoneticPr fontId="1" type="noConversion"/>
  </si>
  <si>
    <t>王五</t>
    <phoneticPr fontId="1" type="noConversion"/>
  </si>
  <si>
    <t>土木工程182班</t>
    <phoneticPr fontId="1" type="noConversion"/>
  </si>
  <si>
    <t>18#</t>
    <phoneticPr fontId="1" type="noConversion"/>
  </si>
  <si>
    <t>3180437019</t>
  </si>
  <si>
    <t>405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</si>
</sst>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3.8" x14ac:dyDescent="0.25"/>
  <cols>
    <col min="1" max="1" width="22.6640625" bestFit="1" customWidth="1"/>
  </cols>
  <sheetData>
    <row r="1" spans="1:2" x14ac:dyDescent="0.25">
      <c r="A1" s="1" t="s">
        <v>0</v>
      </c>
      <c r="B1" s="2" t="s">
        <v>44</v>
      </c>
    </row>
    <row r="2" spans="1:2" x14ac:dyDescent="0.25">
      <c r="A2" s="1" t="s">
        <v>16</v>
      </c>
      <c r="B2" s="2">
        <v>1</v>
      </c>
    </row>
    <row r="3" spans="1:2" x14ac:dyDescent="0.25">
      <c r="A3" s="1" t="s">
        <v>17</v>
      </c>
      <c r="B3" s="2">
        <v>2</v>
      </c>
    </row>
    <row r="4" spans="1:2" x14ac:dyDescent="0.25">
      <c r="A4" s="1" t="s">
        <v>21</v>
      </c>
      <c r="B4" s="2">
        <v>3</v>
      </c>
    </row>
  </sheetData>
  <phoneticPr fontId="1" type="noConversion"/>
  <conditionalFormatting sqref="A1:A1048576">
    <cfRule type="duplicateValues" dxfId="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C98D-D302-4E45-97BC-1C9D0F420350}">
  <dimension ref="A1:E7"/>
  <sheetViews>
    <sheetView workbookViewId="0">
      <selection activeCell="C25" sqref="C25"/>
    </sheetView>
  </sheetViews>
  <sheetFormatPr defaultRowHeight="13.8" x14ac:dyDescent="0.25"/>
  <cols>
    <col min="1" max="1" width="23.77734375" bestFit="1" customWidth="1"/>
    <col min="2" max="2" width="7.109375" style="2" bestFit="1" customWidth="1"/>
    <col min="3" max="4" width="22.6640625" bestFit="1" customWidth="1"/>
    <col min="5" max="5" width="7.109375" style="2" bestFit="1" customWidth="1"/>
  </cols>
  <sheetData>
    <row r="1" spans="1:5" x14ac:dyDescent="0.25">
      <c r="A1" s="1" t="s">
        <v>1</v>
      </c>
      <c r="B1" s="2" t="s">
        <v>46</v>
      </c>
      <c r="C1" s="2" t="s">
        <v>2</v>
      </c>
      <c r="D1" s="1" t="s">
        <v>3</v>
      </c>
      <c r="E1" s="2" t="s">
        <v>45</v>
      </c>
    </row>
    <row r="2" spans="1:5" x14ac:dyDescent="0.25">
      <c r="A2" s="1" t="s">
        <v>4</v>
      </c>
      <c r="B2" s="2">
        <v>1</v>
      </c>
      <c r="C2" s="2">
        <v>2017</v>
      </c>
      <c r="D2" s="1" t="s">
        <v>16</v>
      </c>
      <c r="E2" s="2">
        <f>VLOOKUP(D2:D7,院系基本信息!$A$2:$B$4,2,0)</f>
        <v>1</v>
      </c>
    </row>
    <row r="3" spans="1:5" x14ac:dyDescent="0.25">
      <c r="A3" s="1" t="s">
        <v>5</v>
      </c>
      <c r="B3" s="2">
        <v>2</v>
      </c>
      <c r="C3" s="2">
        <v>2018</v>
      </c>
      <c r="D3" s="1" t="s">
        <v>16</v>
      </c>
      <c r="E3" s="2">
        <f>VLOOKUP(D3:D7,院系基本信息!$A$2:$B$4,2,0)</f>
        <v>1</v>
      </c>
    </row>
    <row r="4" spans="1:5" x14ac:dyDescent="0.25">
      <c r="A4" s="1" t="s">
        <v>24</v>
      </c>
      <c r="B4" s="2">
        <v>3</v>
      </c>
      <c r="C4" s="2">
        <v>2019</v>
      </c>
      <c r="D4" s="1" t="s">
        <v>21</v>
      </c>
      <c r="E4" s="2">
        <f>VLOOKUP(D4:D7,院系基本信息!$A$2:$B$4,2,0)</f>
        <v>3</v>
      </c>
    </row>
    <row r="5" spans="1:5" x14ac:dyDescent="0.25">
      <c r="A5" s="1" t="s">
        <v>25</v>
      </c>
      <c r="B5" s="2">
        <v>4</v>
      </c>
      <c r="C5" s="2">
        <v>2018</v>
      </c>
      <c r="D5" s="1" t="s">
        <v>21</v>
      </c>
      <c r="E5" s="2">
        <f>VLOOKUP(D5:D8,院系基本信息!$A$2:$B$4,2,0)</f>
        <v>3</v>
      </c>
    </row>
    <row r="6" spans="1:5" x14ac:dyDescent="0.25">
      <c r="A6" s="1" t="s">
        <v>6</v>
      </c>
      <c r="B6" s="2">
        <v>5</v>
      </c>
      <c r="C6" s="2">
        <v>2018</v>
      </c>
      <c r="D6" s="1" t="s">
        <v>17</v>
      </c>
      <c r="E6" s="2">
        <f>VLOOKUP(D6:D9,院系基本信息!$A$2:$B$4,2,0)</f>
        <v>2</v>
      </c>
    </row>
    <row r="7" spans="1:5" x14ac:dyDescent="0.25">
      <c r="A7" s="1" t="s">
        <v>22</v>
      </c>
      <c r="B7" s="2">
        <v>6</v>
      </c>
      <c r="C7" s="2">
        <v>2018</v>
      </c>
      <c r="D7" s="1" t="s">
        <v>23</v>
      </c>
      <c r="E7" s="2">
        <f>VLOOKUP(D7:D10,院系基本信息!$A$2:$B$4,2,0)</f>
        <v>2</v>
      </c>
    </row>
  </sheetData>
  <phoneticPr fontId="1" type="noConversion"/>
  <conditionalFormatting sqref="A1:A1048576">
    <cfRule type="duplicateValues" dxfId="6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5A46-F1F4-45A5-8746-DBDB4A9DBB98}">
  <dimension ref="A1:B4"/>
  <sheetViews>
    <sheetView workbookViewId="0">
      <selection activeCell="A3" sqref="A3"/>
    </sheetView>
  </sheetViews>
  <sheetFormatPr defaultRowHeight="13.8" x14ac:dyDescent="0.25"/>
  <cols>
    <col min="1" max="1" width="10.5546875" style="1" bestFit="1" customWidth="1"/>
    <col min="2" max="2" width="8.88671875" style="2"/>
  </cols>
  <sheetData>
    <row r="1" spans="1:2" x14ac:dyDescent="0.25">
      <c r="A1" s="1" t="s">
        <v>26</v>
      </c>
      <c r="B1" s="2" t="s">
        <v>52</v>
      </c>
    </row>
    <row r="2" spans="1:2" x14ac:dyDescent="0.25">
      <c r="A2" s="1" t="s">
        <v>20</v>
      </c>
      <c r="B2" s="2">
        <v>1</v>
      </c>
    </row>
    <row r="3" spans="1:2" x14ac:dyDescent="0.25">
      <c r="A3" s="1" t="s">
        <v>27</v>
      </c>
      <c r="B3" s="2">
        <v>2</v>
      </c>
    </row>
    <row r="4" spans="1:2" x14ac:dyDescent="0.25">
      <c r="A4" s="1" t="s">
        <v>28</v>
      </c>
      <c r="B4" s="2">
        <v>3</v>
      </c>
    </row>
  </sheetData>
  <phoneticPr fontId="1" type="noConversion"/>
  <conditionalFormatting sqref="A1:A1048576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C9AC-B7D1-4604-BFB7-553D9E97EDDF}">
  <dimension ref="A1:E7"/>
  <sheetViews>
    <sheetView workbookViewId="0">
      <selection activeCell="E16" sqref="E16"/>
    </sheetView>
  </sheetViews>
  <sheetFormatPr defaultRowHeight="13.8" x14ac:dyDescent="0.25"/>
  <cols>
    <col min="1" max="1" width="10.5546875" style="1" bestFit="1" customWidth="1"/>
    <col min="2" max="2" width="8.88671875" style="1"/>
    <col min="3" max="5" width="8.88671875" style="2"/>
  </cols>
  <sheetData>
    <row r="1" spans="1:5" x14ac:dyDescent="0.25">
      <c r="A1" s="1" t="s">
        <v>18</v>
      </c>
      <c r="B1" s="1" t="s">
        <v>19</v>
      </c>
      <c r="C1" s="2" t="s">
        <v>48</v>
      </c>
      <c r="D1" s="2" t="s">
        <v>52</v>
      </c>
      <c r="E1" s="2" t="s">
        <v>54</v>
      </c>
    </row>
    <row r="2" spans="1:5" x14ac:dyDescent="0.25">
      <c r="A2" s="1" t="s">
        <v>29</v>
      </c>
      <c r="B2" s="1" t="s">
        <v>30</v>
      </c>
      <c r="C2" s="2">
        <v>1</v>
      </c>
      <c r="D2" s="2">
        <f>VLOOKUP(A2:A7,楼栋基本信息!$A$2:$B$4,2,0)</f>
        <v>1</v>
      </c>
      <c r="E2" s="2">
        <f>COUNTIFS($A$2:$A$7,A2,$B$2:$B$7,B2)</f>
        <v>1</v>
      </c>
    </row>
    <row r="3" spans="1:5" x14ac:dyDescent="0.25">
      <c r="A3" s="1" t="s">
        <v>29</v>
      </c>
      <c r="B3" s="1" t="s">
        <v>31</v>
      </c>
      <c r="C3" s="2">
        <v>2</v>
      </c>
      <c r="D3" s="2">
        <f>VLOOKUP(A3:A8,楼栋基本信息!$A$2:$B$4,2,0)</f>
        <v>1</v>
      </c>
      <c r="E3" s="2">
        <f t="shared" ref="E3:E6" si="0">COUNTIFS($A$2:$A$7,A3,$B$2:$B$7,B3)</f>
        <v>1</v>
      </c>
    </row>
    <row r="4" spans="1:5" x14ac:dyDescent="0.25">
      <c r="A4" s="1" t="s">
        <v>28</v>
      </c>
      <c r="B4" s="1" t="s">
        <v>33</v>
      </c>
      <c r="C4" s="2">
        <v>3</v>
      </c>
      <c r="D4" s="2">
        <f>VLOOKUP(A4:A9,楼栋基本信息!$A$2:$B$4,2,0)</f>
        <v>3</v>
      </c>
      <c r="E4" s="2">
        <f t="shared" si="0"/>
        <v>1</v>
      </c>
    </row>
    <row r="5" spans="1:5" x14ac:dyDescent="0.25">
      <c r="A5" s="1" t="s">
        <v>32</v>
      </c>
      <c r="B5" s="1" t="s">
        <v>33</v>
      </c>
      <c r="C5" s="2">
        <v>4</v>
      </c>
      <c r="D5" s="2">
        <f>VLOOKUP(A5:A10,楼栋基本信息!$A$2:$B$4,2,0)</f>
        <v>2</v>
      </c>
      <c r="E5" s="2">
        <f t="shared" si="0"/>
        <v>1</v>
      </c>
    </row>
    <row r="6" spans="1:5" x14ac:dyDescent="0.25">
      <c r="A6" s="1" t="s">
        <v>32</v>
      </c>
      <c r="B6" s="1" t="s">
        <v>55</v>
      </c>
      <c r="C6" s="2">
        <v>5</v>
      </c>
      <c r="D6" s="2">
        <f>VLOOKUP(A6:A11,楼栋基本信息!$A$2:$B$4,2,0)</f>
        <v>2</v>
      </c>
      <c r="E6" s="2">
        <f t="shared" si="0"/>
        <v>1</v>
      </c>
    </row>
    <row r="7" spans="1:5" x14ac:dyDescent="0.25">
      <c r="A7" s="1" t="s">
        <v>49</v>
      </c>
      <c r="B7" s="1" t="s">
        <v>51</v>
      </c>
      <c r="C7" s="2">
        <v>6</v>
      </c>
      <c r="D7" s="2">
        <f>VLOOKUP(A7:A12,楼栋基本信息!$A$2:$B$4,2,0)</f>
        <v>2</v>
      </c>
      <c r="E7" s="2">
        <f>COUNTIFS($A$2:$A$7,A7,$B$2:$B$7,B7)</f>
        <v>1</v>
      </c>
    </row>
  </sheetData>
  <phoneticPr fontId="1" type="noConversion"/>
  <conditionalFormatting sqref="E1:E1048576">
    <cfRule type="cellIs" dxfId="4" priority="1" operator="equal">
      <formula>2</formula>
    </cfRule>
    <cfRule type="cellIs" dxfId="3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F652-A180-4A81-831B-0AA4A37B42E0}">
  <dimension ref="A1:I10"/>
  <sheetViews>
    <sheetView tabSelected="1" workbookViewId="0">
      <selection activeCell="I18" sqref="I18"/>
    </sheetView>
  </sheetViews>
  <sheetFormatPr defaultRowHeight="13.8" x14ac:dyDescent="0.25"/>
  <cols>
    <col min="1" max="1" width="8.88671875" style="1"/>
    <col min="2" max="2" width="11.6640625" style="1" bestFit="1" customWidth="1"/>
    <col min="3" max="3" width="23.77734375" style="1" bestFit="1" customWidth="1"/>
    <col min="4" max="4" width="8.88671875" style="2"/>
    <col min="5" max="6" width="8.88671875" style="1"/>
    <col min="7" max="9" width="8.88671875" style="2"/>
  </cols>
  <sheetData>
    <row r="1" spans="1:9" x14ac:dyDescent="0.25">
      <c r="A1" s="1" t="s">
        <v>8</v>
      </c>
      <c r="B1" s="1" t="s">
        <v>7</v>
      </c>
      <c r="C1" s="1" t="s">
        <v>9</v>
      </c>
      <c r="D1" s="2" t="s">
        <v>47</v>
      </c>
      <c r="E1" s="1" t="s">
        <v>18</v>
      </c>
      <c r="F1" s="1" t="s">
        <v>19</v>
      </c>
      <c r="G1" s="2" t="s">
        <v>48</v>
      </c>
      <c r="H1" s="2" t="s">
        <v>50</v>
      </c>
      <c r="I1" s="2" t="s">
        <v>53</v>
      </c>
    </row>
    <row r="2" spans="1:9" x14ac:dyDescent="0.25">
      <c r="A2" s="1" t="s">
        <v>11</v>
      </c>
      <c r="B2" s="1" t="s">
        <v>10</v>
      </c>
      <c r="C2" s="1" t="s">
        <v>6</v>
      </c>
      <c r="D2" s="2">
        <f>VLOOKUP(C2:C9,班级基本信息!$A$2:$B$7,2,0)</f>
        <v>5</v>
      </c>
      <c r="E2" s="1" t="s">
        <v>20</v>
      </c>
      <c r="F2" s="1" t="s">
        <v>31</v>
      </c>
      <c r="G2" s="2">
        <f t="array" ref="G2">VLOOKUP(E2&amp;F2,IF({1,0},寝室基本信息!$A$2:$A$7&amp;寝室基本信息!$B$2:$B$7,寝室基本信息!$C$2:$C$7),2,0)</f>
        <v>2</v>
      </c>
      <c r="H2" s="2">
        <v>1</v>
      </c>
      <c r="I2" s="2">
        <f>COUNTIFS($G$2:$G$10,G2,$H$2:$H$10,H2)</f>
        <v>1</v>
      </c>
    </row>
    <row r="3" spans="1:9" x14ac:dyDescent="0.25">
      <c r="A3" s="1" t="s">
        <v>13</v>
      </c>
      <c r="B3" s="1" t="s">
        <v>12</v>
      </c>
      <c r="C3" s="1" t="s">
        <v>6</v>
      </c>
      <c r="D3" s="2">
        <f>VLOOKUP(C3:C10,班级基本信息!$A$2:$B$7,2,0)</f>
        <v>5</v>
      </c>
      <c r="E3" s="1" t="s">
        <v>20</v>
      </c>
      <c r="F3" s="1" t="s">
        <v>31</v>
      </c>
      <c r="G3" s="2">
        <f t="array" ref="G3">VLOOKUP(E3&amp;F3,IF({1,0},寝室基本信息!$A$2:$A$7&amp;寝室基本信息!$B$2:$B$7,寝室基本信息!$C$2:$C$7),2,0)</f>
        <v>2</v>
      </c>
      <c r="H3" s="2">
        <v>2</v>
      </c>
      <c r="I3" s="2">
        <f t="shared" ref="I3:I10" si="0">COUNTIFS($G$2:$G$10,G3,$H$2:$H$10,H3)</f>
        <v>1</v>
      </c>
    </row>
    <row r="4" spans="1:9" x14ac:dyDescent="0.25">
      <c r="A4" s="1" t="s">
        <v>15</v>
      </c>
      <c r="B4" s="1" t="s">
        <v>14</v>
      </c>
      <c r="C4" s="1" t="s">
        <v>4</v>
      </c>
      <c r="D4" s="2">
        <f>VLOOKUP(C4:C10,班级基本信息!$A$2:$B$7,2,0)</f>
        <v>1</v>
      </c>
      <c r="E4" s="1" t="s">
        <v>28</v>
      </c>
      <c r="F4" s="1" t="s">
        <v>33</v>
      </c>
      <c r="G4" s="2">
        <f t="array" ref="G4">VLOOKUP(E4&amp;F4,IF({1,0},寝室基本信息!$A$2:$A$7&amp;寝室基本信息!$B$2:$B$7,寝室基本信息!$C$2:$C$7),2,0)</f>
        <v>3</v>
      </c>
      <c r="H4" s="2">
        <v>4</v>
      </c>
      <c r="I4" s="2">
        <f t="shared" si="0"/>
        <v>1</v>
      </c>
    </row>
    <row r="5" spans="1:9" x14ac:dyDescent="0.25">
      <c r="A5" s="1" t="s">
        <v>38</v>
      </c>
      <c r="B5" s="1" t="s">
        <v>43</v>
      </c>
      <c r="C5" s="1" t="s">
        <v>5</v>
      </c>
      <c r="D5" s="2">
        <f>VLOOKUP(C5:C10,班级基本信息!$A$2:$B$7,2,0)</f>
        <v>2</v>
      </c>
      <c r="E5" s="1" t="s">
        <v>27</v>
      </c>
      <c r="F5" s="1" t="s">
        <v>33</v>
      </c>
      <c r="G5" s="2">
        <f t="array" ref="G5">VLOOKUP(E5&amp;F5,IF({1,0},寝室基本信息!$A$2:$A$7&amp;寝室基本信息!$B$2:$B$7,寝室基本信息!$C$2:$C$7),2,0)</f>
        <v>4</v>
      </c>
      <c r="H5" s="2">
        <v>1</v>
      </c>
      <c r="I5" s="2">
        <f t="shared" si="0"/>
        <v>1</v>
      </c>
    </row>
    <row r="6" spans="1:9" x14ac:dyDescent="0.25">
      <c r="A6" s="1" t="s">
        <v>39</v>
      </c>
      <c r="B6" s="1" t="s">
        <v>34</v>
      </c>
      <c r="C6" s="1" t="s">
        <v>22</v>
      </c>
      <c r="D6" s="2">
        <f>VLOOKUP(C6:C10,班级基本信息!$A$2:$B$7,2,0)</f>
        <v>6</v>
      </c>
      <c r="E6" s="1" t="s">
        <v>27</v>
      </c>
      <c r="F6" s="1" t="s">
        <v>55</v>
      </c>
      <c r="G6" s="2">
        <f t="array" ref="G6">VLOOKUP(E6&amp;F6,IF({1,0},寝室基本信息!$A$2:$A$7&amp;寝室基本信息!$B$2:$B$7,寝室基本信息!$C$2:$C$7),2,0)</f>
        <v>5</v>
      </c>
      <c r="H6" s="2">
        <v>3</v>
      </c>
      <c r="I6" s="2">
        <f t="shared" si="0"/>
        <v>1</v>
      </c>
    </row>
    <row r="7" spans="1:9" x14ac:dyDescent="0.25">
      <c r="A7" s="1" t="s">
        <v>40</v>
      </c>
      <c r="B7" s="1" t="s">
        <v>35</v>
      </c>
      <c r="C7" s="1" t="s">
        <v>24</v>
      </c>
      <c r="D7" s="2">
        <f>VLOOKUP(C7:C11,班级基本信息!$A$2:$B$7,2,0)</f>
        <v>3</v>
      </c>
      <c r="E7" s="1" t="s">
        <v>20</v>
      </c>
      <c r="F7" s="1" t="s">
        <v>30</v>
      </c>
      <c r="G7" s="2">
        <f t="array" ref="G7">VLOOKUP(E7&amp;F7,IF({1,0},寝室基本信息!$A$2:$A$7&amp;寝室基本信息!$B$2:$B$7,寝室基本信息!$C$2:$C$7),2,0)</f>
        <v>1</v>
      </c>
      <c r="H7" s="2">
        <v>1</v>
      </c>
      <c r="I7" s="2">
        <f t="shared" si="0"/>
        <v>1</v>
      </c>
    </row>
    <row r="8" spans="1:9" x14ac:dyDescent="0.25">
      <c r="A8" s="1" t="s">
        <v>41</v>
      </c>
      <c r="B8" s="1" t="s">
        <v>36</v>
      </c>
      <c r="C8" s="1" t="s">
        <v>25</v>
      </c>
      <c r="D8" s="2">
        <f>VLOOKUP(C8:C12,班级基本信息!$A$2:$B$7,2,0)</f>
        <v>4</v>
      </c>
      <c r="E8" s="1" t="s">
        <v>20</v>
      </c>
      <c r="F8" s="1" t="s">
        <v>30</v>
      </c>
      <c r="G8" s="2">
        <f t="array" ref="G8">VLOOKUP(E8&amp;F8,IF({1,0},寝室基本信息!$A$2:$A$7&amp;寝室基本信息!$B$2:$B$7,寝室基本信息!$C$2:$C$7),2,0)</f>
        <v>1</v>
      </c>
      <c r="H8" s="2">
        <v>2</v>
      </c>
      <c r="I8" s="2">
        <f t="shared" si="0"/>
        <v>1</v>
      </c>
    </row>
    <row r="9" spans="1:9" x14ac:dyDescent="0.25">
      <c r="A9" s="1" t="s">
        <v>42</v>
      </c>
      <c r="B9" s="1" t="s">
        <v>37</v>
      </c>
      <c r="C9" s="1" t="s">
        <v>25</v>
      </c>
      <c r="D9" s="2">
        <f>VLOOKUP(C9:C13,班级基本信息!$A$2:$B$7,2,0)</f>
        <v>4</v>
      </c>
      <c r="E9" s="1" t="s">
        <v>49</v>
      </c>
      <c r="F9" s="1" t="s">
        <v>51</v>
      </c>
      <c r="G9" s="2">
        <f t="array" ref="G9">VLOOKUP(E9&amp;F9,IF({1,0},寝室基本信息!$A$2:$A$7&amp;寝室基本信息!$B$2:$B$7,寝室基本信息!$C$2:$C$7),2,0)</f>
        <v>6</v>
      </c>
      <c r="H9" s="2">
        <v>1</v>
      </c>
      <c r="I9" s="2">
        <f t="shared" si="0"/>
        <v>1</v>
      </c>
    </row>
    <row r="10" spans="1:9" x14ac:dyDescent="0.25">
      <c r="A10" s="1" t="s">
        <v>56</v>
      </c>
      <c r="B10" s="1" t="s">
        <v>59</v>
      </c>
      <c r="C10" s="1" t="s">
        <v>57</v>
      </c>
      <c r="D10" s="2">
        <f>VLOOKUP(C10:C14,班级基本信息!$A$2:$B$7,2,0)</f>
        <v>5</v>
      </c>
      <c r="E10" s="1" t="s">
        <v>58</v>
      </c>
      <c r="F10" s="1" t="s">
        <v>60</v>
      </c>
      <c r="G10" s="2">
        <f t="array" ref="G10">VLOOKUP(E10&amp;F10,IF({1,0},寝室基本信息!$A$2:$A$7&amp;寝室基本信息!$B$2:$B$7,寝室基本信息!$C$2:$C$7),2,0)</f>
        <v>4</v>
      </c>
      <c r="H10" s="2">
        <v>2</v>
      </c>
      <c r="I10" s="2">
        <f t="shared" si="0"/>
        <v>1</v>
      </c>
    </row>
  </sheetData>
  <phoneticPr fontId="1" type="noConversion"/>
  <conditionalFormatting sqref="B1:B1048576">
    <cfRule type="duplicateValues" dxfId="2" priority="6"/>
  </conditionalFormatting>
  <conditionalFormatting sqref="I1:I1048576">
    <cfRule type="cellIs" dxfId="1" priority="1" operator="equal">
      <formula>1</formula>
    </cfRule>
    <cfRule type="cellIs" dxfId="0" priority="2" operator="equal">
      <formula>2</formula>
    </cfRule>
  </conditionalFormatting>
  <dataValidations disablePrompts="1" count="1">
    <dataValidation type="custom" allowBlank="1" showInputMessage="1" showErrorMessage="1" sqref="J12" xr:uid="{67C9A659-3CB8-4A35-B04A-516CE0CA2A75}">
      <formula1>COUNTIFS(I:I,I12,J:J,J12)=1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院系基本信息</vt:lpstr>
      <vt:lpstr>班级基本信息</vt:lpstr>
      <vt:lpstr>楼栋基本信息</vt:lpstr>
      <vt:lpstr>寝室基本信息</vt:lpstr>
      <vt:lpstr>学生基本信息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陈志远</dc:creator>
  <cp:lastModifiedBy>陈志远</cp:lastModifiedBy>
  <dcterms:created xsi:type="dcterms:W3CDTF">2015-06-05T18:17:20Z</dcterms:created>
  <dcterms:modified xsi:type="dcterms:W3CDTF">2020-03-07T13:34:51Z</dcterms:modified>
</cp:coreProperties>
</file>