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Ex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Ex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E:\02-工作文件-数据分析课程\01-数据分析就业课【教学】\就业班-2019\1906班\03-Excel数据可视化\"/>
    </mc:Choice>
  </mc:AlternateContent>
  <xr:revisionPtr revIDLastSave="0" documentId="13_ncr:1_{247B4D2C-9AAE-4802-AD39-C10089096ECC}" xr6:coauthVersionLast="43" xr6:coauthVersionMax="43" xr10:uidLastSave="{00000000-0000-0000-0000-000000000000}"/>
  <bookViews>
    <workbookView xWindow="-108" yWindow="-108" windowWidth="23256" windowHeight="12720" tabRatio="958" firstSheet="7" activeTab="14" xr2:uid="{00000000-000D-0000-FFFF-FFFF00000000}"/>
  </bookViews>
  <sheets>
    <sheet name="认识图表" sheetId="39" r:id="rId1"/>
    <sheet name="条形图" sheetId="30" r:id="rId2"/>
    <sheet name="柱形图" sheetId="29" r:id="rId3"/>
    <sheet name="折线图" sheetId="28" r:id="rId4"/>
    <sheet name="面积图" sheetId="34" r:id="rId5"/>
    <sheet name="饼图" sheetId="33" r:id="rId6"/>
    <sheet name="银行不良贷款" sheetId="31" state="hidden" r:id="rId7"/>
    <sheet name="复合饼图" sheetId="32" r:id="rId8"/>
    <sheet name="圆环图" sheetId="26" r:id="rId9"/>
    <sheet name="散点图-某商业银行的主要业务数据" sheetId="19" r:id="rId10"/>
    <sheet name="气泡图" sheetId="17" r:id="rId11"/>
    <sheet name="组合图" sheetId="11" r:id="rId12"/>
    <sheet name="漏斗图" sheetId="14" r:id="rId13"/>
    <sheet name="雷达图" sheetId="20" r:id="rId14"/>
    <sheet name="直方图" sheetId="21" r:id="rId15"/>
    <sheet name="直方图【新版Excel功能】" sheetId="45" r:id="rId16"/>
    <sheet name="直方图【新版Excel】" sheetId="41" state="hidden" r:id="rId17"/>
    <sheet name="列联表" sheetId="40" r:id="rId18"/>
    <sheet name="箱线图" sheetId="36" r:id="rId19"/>
    <sheet name="地图" sheetId="37" r:id="rId20"/>
    <sheet name="直方图-Excel工具库" sheetId="27" state="hidden" r:id="rId21"/>
  </sheets>
  <definedNames>
    <definedName name="_xlnm._FilterDatabase" localSheetId="7" hidden="1">复合饼图!$A$1:$B$7</definedName>
    <definedName name="_xlnm._FilterDatabase" localSheetId="6" hidden="1">银行不良贷款!$A$1:$F$26</definedName>
    <definedName name="_xlchart.v1.0" hidden="1">直方图【新版Excel功能】!$A$1:$A$40</definedName>
    <definedName name="_xlchart.v1.1" hidden="1">箱线图!$A$1:$A$40</definedName>
    <definedName name="_xlchart.v1.2" hidden="1">箱线图!$A:$A</definedName>
    <definedName name="_xlcn.WorksheetConnection_地图A1B261" hidden="1">地图!$A$1:$B$26</definedName>
  </definedNames>
  <calcPr calcId="181029"/>
  <extLst>
    <ext xmlns:x15="http://schemas.microsoft.com/office/spreadsheetml/2010/11/main" uri="{FCE2AD5D-F65C-4FA6-A056-5C36A1767C68}">
      <x15:dataModel>
        <x15:modelTables>
          <x15:modelTable id="区域" name="区域" connection="WorksheetConnection_地图!$A$1:$B$2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" i="40" l="1"/>
  <c r="G3" i="40"/>
  <c r="H3" i="40"/>
  <c r="F4" i="40"/>
  <c r="G4" i="40"/>
  <c r="H4" i="40"/>
  <c r="F5" i="40"/>
  <c r="G5" i="40"/>
  <c r="H5" i="40"/>
  <c r="F6" i="40"/>
  <c r="G6" i="40"/>
  <c r="H6" i="40"/>
  <c r="F7" i="40"/>
  <c r="G7" i="40"/>
  <c r="H7" i="40"/>
  <c r="F8" i="40"/>
  <c r="G8" i="40"/>
  <c r="H8" i="40"/>
  <c r="F9" i="40"/>
  <c r="G9" i="40"/>
  <c r="H9" i="40"/>
  <c r="F10" i="40"/>
  <c r="G10" i="40"/>
  <c r="H10" i="40"/>
  <c r="F11" i="40"/>
  <c r="G11" i="40"/>
  <c r="H11" i="40"/>
  <c r="G2" i="40"/>
  <c r="H2" i="40"/>
  <c r="F2" i="40"/>
  <c r="E17" i="21" a="1"/>
  <c r="E18" i="21" s="1"/>
  <c r="D21" i="21"/>
  <c r="D20" i="21"/>
  <c r="D19" i="21"/>
  <c r="D18" i="21"/>
  <c r="D17" i="21"/>
  <c r="B19" i="21"/>
  <c r="B20" i="21" s="1"/>
  <c r="B21" i="21" s="1"/>
  <c r="B22" i="21" s="1"/>
  <c r="B18" i="21"/>
  <c r="B17" i="21"/>
  <c r="C14" i="21"/>
  <c r="C13" i="21"/>
  <c r="C12" i="21"/>
  <c r="E17" i="21" l="1"/>
  <c r="E22" i="21"/>
  <c r="E21" i="21"/>
  <c r="E20" i="21"/>
  <c r="E19" i="21"/>
  <c r="J7" i="14" l="1"/>
  <c r="L8" i="14"/>
  <c r="L9" i="14"/>
  <c r="L10" i="14"/>
  <c r="L11" i="14"/>
  <c r="J8" i="14"/>
  <c r="J9" i="14"/>
  <c r="J10" i="14"/>
  <c r="J11" i="14"/>
  <c r="L7" i="14"/>
  <c r="G6" i="14" l="1"/>
  <c r="F6" i="14"/>
  <c r="E6" i="14"/>
  <c r="D6" i="14"/>
  <c r="C6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645B24-E5C3-4B40-9368-98257641EA89}" keepAlive="1" name="ThisWorkbookDataModel" description="数据模型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54741BA-3199-4CCD-B8EB-967C63CAEDA4}" name="WorksheetConnection_地图!$A$1:$B$26" type="102" refreshedVersion="6" minRefreshableVersion="5">
    <extLst>
      <ext xmlns:x15="http://schemas.microsoft.com/office/spreadsheetml/2010/11/main" uri="{DE250136-89BD-433C-8126-D09CA5730AF9}">
        <x15:connection id="区域">
          <x15:rangePr sourceName="_xlcn.WorksheetConnection_地图A1B261"/>
        </x15:connection>
      </ext>
    </extLst>
  </connection>
</connections>
</file>

<file path=xl/sharedStrings.xml><?xml version="1.0" encoding="utf-8"?>
<sst xmlns="http://schemas.openxmlformats.org/spreadsheetml/2006/main" count="584" uniqueCount="133">
  <si>
    <t>年份</t>
  </si>
  <si>
    <t>人均GDP（元）</t>
  </si>
  <si>
    <t>啤酒产量（万千升）</t>
  </si>
  <si>
    <t>居民消费价格指数（上面=100）</t>
  </si>
  <si>
    <t>国家统计局</t>
  </si>
  <si>
    <t>数据来源</t>
  </si>
  <si>
    <t>http://data.stats.gov.cn/</t>
  </si>
  <si>
    <t xml:space="preserve"> </t>
  </si>
  <si>
    <t>分行编号</t>
  </si>
  <si>
    <t>不良贷款（亿元）</t>
  </si>
  <si>
    <t>各项贷款余额</t>
  </si>
  <si>
    <t>本年累计应收贷款（亿元）</t>
  </si>
  <si>
    <t>贷款项目个数</t>
  </si>
  <si>
    <t>本年固定资产投资额（亿元）</t>
  </si>
  <si>
    <t>单位：亿元</t>
  </si>
  <si>
    <t>地区</t>
  </si>
  <si>
    <t>劳动者报酬</t>
  </si>
  <si>
    <t>生产净税额</t>
  </si>
  <si>
    <t>固定资产折旧</t>
  </si>
  <si>
    <t>营业盈余</t>
  </si>
  <si>
    <t>北京</t>
  </si>
  <si>
    <t>天津</t>
  </si>
  <si>
    <t>上海</t>
  </si>
  <si>
    <t>一个大型商业银行在多个地区设有分行，其业务主要是进行基础设施建设、国家重点项目建设、固定资产投资等项目的贷款。近年来，该银行的贷款额平稳增长，但不良贷款额也有较大比例的提高，这给银行业务的发展带来较大压力。为弄清楚不良贷款形成的原因，管理者希望利用银行业务的有关数据做些定量分析，以便找出控制不良贷款的办法。下表就是该银行所属的25家分行的有关业务数据。</t>
  </si>
  <si>
    <t>A</t>
  </si>
  <si>
    <t>B</t>
  </si>
  <si>
    <t>C</t>
  </si>
  <si>
    <t>D</t>
  </si>
  <si>
    <t>E</t>
  </si>
  <si>
    <t>F</t>
  </si>
  <si>
    <t>管理者想知道，不良贷款是否与贷款余额、累计应收贷款、贷款项目的多少、固定资产投资额等因素有关？如果有关系，它们之间是一种什么样的关系？关系强度如何？试绘制散点图，并分析不良贷款与贷款余额、累计应收贷款、贷款项目个数、固定资产投资额之间的关系。</t>
  </si>
  <si>
    <t>date</t>
  </si>
  <si>
    <t>注册人数</t>
  </si>
  <si>
    <t>同比增长</t>
  </si>
  <si>
    <t>·</t>
  </si>
  <si>
    <t>日期</t>
  </si>
  <si>
    <t>注册</t>
  </si>
  <si>
    <t>托管</t>
  </si>
  <si>
    <t>充值</t>
  </si>
  <si>
    <t>投资</t>
  </si>
  <si>
    <t>复投</t>
  </si>
  <si>
    <t>合计</t>
  </si>
  <si>
    <t>温度（℃）</t>
  </si>
  <si>
    <t>降雨量（mm）</t>
  </si>
  <si>
    <t>产量（kg/h㎡）</t>
  </si>
  <si>
    <t>2003年城乡居民家庭人均消费支出构成（%）</t>
  </si>
  <si>
    <t>项目</t>
  </si>
  <si>
    <t>城镇居民</t>
  </si>
  <si>
    <t>农村居民</t>
  </si>
  <si>
    <t>食品</t>
  </si>
  <si>
    <t>衣着</t>
  </si>
  <si>
    <t>家庭设备用品及服务</t>
  </si>
  <si>
    <t>医疗保健</t>
  </si>
  <si>
    <t>交通通讯</t>
  </si>
  <si>
    <t>教育文化娱乐服务</t>
  </si>
  <si>
    <t>居住</t>
  </si>
  <si>
    <t>杂项商品与服务</t>
  </si>
  <si>
    <t>接收</t>
  </si>
  <si>
    <t>频率</t>
  </si>
  <si>
    <t>其他</t>
  </si>
  <si>
    <t>某行业管理局所属40个企业2002年的产品销售收入数据如下：</t>
  </si>
  <si>
    <t>单位：万元</t>
  </si>
  <si>
    <t>要求：</t>
  </si>
  <si>
    <t>1、根据上面的数据进行适当的分组，编制频数分布表，并计算出累计频数和累计频率。</t>
  </si>
  <si>
    <t>2、按规定，销售收入在125万元以上为先进企业，115万元~125万元为良好企业，105万元~115万元为一般企业，105万元以下为落后企业，按先进企业、良好企业、一般企业、落后企业进行分组</t>
  </si>
  <si>
    <t>省份</t>
    <phoneticPr fontId="7" type="noConversion"/>
  </si>
  <si>
    <t>投资人数</t>
    <phoneticPr fontId="7" type="noConversion"/>
  </si>
  <si>
    <t>广东</t>
  </si>
  <si>
    <t>山东</t>
  </si>
  <si>
    <t>浙江</t>
  </si>
  <si>
    <t>河南</t>
  </si>
  <si>
    <t>四川</t>
  </si>
  <si>
    <t>福建</t>
  </si>
  <si>
    <t>湖南</t>
  </si>
  <si>
    <t>安徽</t>
  </si>
  <si>
    <t>陕西</t>
  </si>
  <si>
    <t>江西</t>
  </si>
  <si>
    <t>辽宁</t>
  </si>
  <si>
    <t>广西</t>
  </si>
  <si>
    <t>黑龙江</t>
  </si>
  <si>
    <t>吉林</t>
  </si>
  <si>
    <t>内蒙古</t>
  </si>
  <si>
    <t>新疆</t>
  </si>
  <si>
    <t>贵州</t>
  </si>
  <si>
    <t>云南</t>
  </si>
  <si>
    <t>甘肃</t>
  </si>
  <si>
    <t>海南</t>
  </si>
  <si>
    <t>宁夏</t>
  </si>
  <si>
    <t>青海</t>
  </si>
  <si>
    <t>西藏</t>
  </si>
  <si>
    <t>小麦产量与降雨量和温度的数据</t>
    <phoneticPr fontId="7" type="noConversion"/>
  </si>
  <si>
    <t>院校名称</t>
  </si>
  <si>
    <t>层次</t>
  </si>
  <si>
    <t>东北财经大学</t>
  </si>
  <si>
    <t>专升本</t>
  </si>
  <si>
    <t>重庆大学</t>
  </si>
  <si>
    <t>北京交通大学</t>
  </si>
  <si>
    <t>高起专</t>
  </si>
  <si>
    <t>西南交通大学</t>
  </si>
  <si>
    <t>北京语言大学</t>
  </si>
  <si>
    <t>厦门大学</t>
  </si>
  <si>
    <t>专业进修</t>
  </si>
  <si>
    <t>南京大学</t>
  </si>
  <si>
    <t>北京外国语大学</t>
  </si>
  <si>
    <t>电子科技大学</t>
  </si>
  <si>
    <t>华南师范大学</t>
  </si>
  <si>
    <t>数值</t>
    <phoneticPr fontId="7" type="noConversion"/>
  </si>
  <si>
    <t>分组</t>
    <phoneticPr fontId="7" type="noConversion"/>
  </si>
  <si>
    <t>构成</t>
    <phoneticPr fontId="7" type="noConversion"/>
  </si>
  <si>
    <t>标题</t>
    <phoneticPr fontId="7" type="noConversion"/>
  </si>
  <si>
    <t>坐标轴</t>
    <phoneticPr fontId="7" type="noConversion"/>
  </si>
  <si>
    <t>次坐标轴</t>
    <phoneticPr fontId="7" type="noConversion"/>
  </si>
  <si>
    <t>图例项</t>
    <phoneticPr fontId="7" type="noConversion"/>
  </si>
  <si>
    <t>坐标轴标签</t>
    <phoneticPr fontId="7" type="noConversion"/>
  </si>
  <si>
    <t>网格线</t>
    <phoneticPr fontId="7" type="noConversion"/>
  </si>
  <si>
    <t>数据标签</t>
    <phoneticPr fontId="7" type="noConversion"/>
  </si>
  <si>
    <t>展示列</t>
    <phoneticPr fontId="7" type="noConversion"/>
  </si>
  <si>
    <t>辅助列</t>
    <phoneticPr fontId="7" type="noConversion"/>
  </si>
  <si>
    <t>最大值</t>
    <phoneticPr fontId="7" type="noConversion"/>
  </si>
  <si>
    <t>最小值</t>
    <phoneticPr fontId="7" type="noConversion"/>
  </si>
  <si>
    <t>组距</t>
    <phoneticPr fontId="7" type="noConversion"/>
  </si>
  <si>
    <t>(0,87]</t>
    <phoneticPr fontId="7" type="noConversion"/>
  </si>
  <si>
    <t>离群点</t>
    <phoneticPr fontId="7" type="noConversion"/>
  </si>
  <si>
    <t>2006年北京、上海、天津地区按收入法计算的地区生产总值的构成</t>
    <phoneticPr fontId="7" type="noConversion"/>
  </si>
  <si>
    <t>[87,100)</t>
    <phoneticPr fontId="7" type="noConversion"/>
  </si>
  <si>
    <t>[100,113)</t>
    <phoneticPr fontId="7" type="noConversion"/>
  </si>
  <si>
    <t>[113,126)</t>
    <phoneticPr fontId="7" type="noConversion"/>
  </si>
  <si>
    <t>[126,139)</t>
    <phoneticPr fontId="7" type="noConversion"/>
  </si>
  <si>
    <t>[139,152]</t>
    <phoneticPr fontId="7" type="noConversion"/>
  </si>
  <si>
    <t>频数</t>
    <phoneticPr fontId="7" type="noConversion"/>
  </si>
  <si>
    <t>frequency</t>
    <phoneticPr fontId="7" type="noConversion"/>
  </si>
  <si>
    <t>(87,100]</t>
    <phoneticPr fontId="7" type="noConversion"/>
  </si>
  <si>
    <t>专升本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</si>
</sst>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0_);[Red]\(0\)"/>
    <numFmt numFmtId="177" formatCode="0.0_ "/>
    <numFmt numFmtId="178" formatCode="0.0"/>
  </numFmts>
  <fonts count="17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Arial"/>
      <family val="2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2"/>
      <color rgb="FF800080"/>
      <name val="Arial"/>
      <family val="2"/>
    </font>
    <font>
      <sz val="10"/>
      <name val="Arial"/>
      <family val="2"/>
    </font>
    <font>
      <sz val="10"/>
      <color theme="1"/>
      <name val="Adobe 楷体 Std R"/>
      <family val="1"/>
      <charset val="134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FF"/>
        <bgColor indexed="64"/>
      </patternFill>
    </fill>
    <fill>
      <patternFill patternType="solid">
        <fgColor rgb="FF00CCFF"/>
        <bgColor rgb="FF0000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6" fillId="0" borderId="0">
      <alignment vertical="center"/>
    </xf>
    <xf numFmtId="0" fontId="2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6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3" xfId="0" applyFill="1" applyBorder="1" applyAlignment="1"/>
    <xf numFmtId="0" fontId="3" fillId="0" borderId="0" xfId="5">
      <alignment vertical="center"/>
    </xf>
    <xf numFmtId="0" fontId="4" fillId="5" borderId="0" xfId="5" applyFont="1" applyFill="1" applyAlignment="1">
      <alignment horizontal="right" vertical="center" wrapText="1"/>
    </xf>
    <xf numFmtId="0" fontId="5" fillId="0" borderId="1" xfId="2" applyFont="1" applyBorder="1" applyAlignment="1">
      <alignment horizontal="center" vertical="center"/>
    </xf>
    <xf numFmtId="178" fontId="5" fillId="0" borderId="1" xfId="2" applyNumberFormat="1" applyFont="1" applyBorder="1" applyAlignment="1">
      <alignment horizontal="center" vertical="center"/>
    </xf>
    <xf numFmtId="0" fontId="3" fillId="0" borderId="0" xfId="5" applyAlignment="1">
      <alignment vertical="center"/>
    </xf>
    <xf numFmtId="1" fontId="5" fillId="0" borderId="1" xfId="2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2" applyFont="1">
      <alignment vertical="center"/>
    </xf>
    <xf numFmtId="0" fontId="9" fillId="2" borderId="1" xfId="2" applyFont="1" applyFill="1" applyBorder="1" applyAlignment="1">
      <alignment horizontal="center" vertical="center"/>
    </xf>
    <xf numFmtId="0" fontId="8" fillId="0" borderId="0" xfId="2" applyFont="1" applyAlignment="1">
      <alignment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8" fillId="0" borderId="0" xfId="2" applyFont="1" applyAlignment="1">
      <alignment vertical="center" wrapText="1"/>
    </xf>
    <xf numFmtId="0" fontId="5" fillId="0" borderId="0" xfId="2" applyFont="1" applyBorder="1" applyAlignment="1">
      <alignment horizontal="left" vertical="center"/>
    </xf>
    <xf numFmtId="0" fontId="9" fillId="3" borderId="4" xfId="5" applyNumberFormat="1" applyFont="1" applyFill="1" applyBorder="1" applyAlignment="1">
      <alignment horizontal="center" vertical="center" wrapText="1"/>
    </xf>
    <xf numFmtId="0" fontId="9" fillId="3" borderId="5" xfId="5" applyNumberFormat="1" applyFont="1" applyFill="1" applyBorder="1" applyAlignment="1">
      <alignment horizontal="center" vertical="center" wrapText="1"/>
    </xf>
    <xf numFmtId="0" fontId="5" fillId="4" borderId="4" xfId="5" applyNumberFormat="1" applyFont="1" applyFill="1" applyBorder="1" applyAlignment="1">
      <alignment horizontal="center" vertical="center"/>
    </xf>
    <xf numFmtId="0" fontId="5" fillId="5" borderId="4" xfId="5" applyNumberFormat="1" applyFont="1" applyFill="1" applyBorder="1" applyAlignment="1">
      <alignment horizontal="center" vertical="center" wrapText="1"/>
    </xf>
    <xf numFmtId="0" fontId="5" fillId="5" borderId="5" xfId="5" applyNumberFormat="1" applyFont="1" applyFill="1" applyBorder="1" applyAlignment="1">
      <alignment horizontal="center" vertical="center" wrapText="1"/>
    </xf>
    <xf numFmtId="0" fontId="5" fillId="0" borderId="4" xfId="5" applyNumberFormat="1" applyFont="1" applyBorder="1" applyAlignment="1">
      <alignment horizontal="center" vertical="center"/>
    </xf>
    <xf numFmtId="0" fontId="5" fillId="0" borderId="6" xfId="5" applyNumberFormat="1" applyFont="1" applyBorder="1" applyAlignment="1">
      <alignment horizontal="center" vertical="center"/>
    </xf>
    <xf numFmtId="0" fontId="5" fillId="5" borderId="6" xfId="5" applyNumberFormat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0" fontId="5" fillId="0" borderId="0" xfId="5" applyFont="1" applyBorder="1" applyAlignment="1">
      <alignment horizontal="center" vertical="center"/>
    </xf>
    <xf numFmtId="0" fontId="5" fillId="5" borderId="0" xfId="5" applyFont="1" applyFill="1" applyBorder="1" applyAlignment="1">
      <alignment horizontal="center" vertical="center" wrapText="1"/>
    </xf>
    <xf numFmtId="0" fontId="5" fillId="0" borderId="0" xfId="5" applyFont="1">
      <alignment vertical="center"/>
    </xf>
    <xf numFmtId="0" fontId="5" fillId="5" borderId="0" xfId="5" applyFont="1" applyFill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14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31" fontId="5" fillId="0" borderId="0" xfId="0" applyNumberFormat="1" applyFont="1"/>
    <xf numFmtId="0" fontId="5" fillId="0" borderId="1" xfId="0" applyFont="1" applyBorder="1" applyAlignment="1">
      <alignment horizontal="center"/>
    </xf>
    <xf numFmtId="31" fontId="5" fillId="0" borderId="1" xfId="0" applyNumberFormat="1" applyFont="1" applyBorder="1" applyAlignment="1">
      <alignment horizontal="center"/>
    </xf>
    <xf numFmtId="0" fontId="5" fillId="0" borderId="0" xfId="0" applyFont="1" applyFill="1"/>
    <xf numFmtId="176" fontId="5" fillId="0" borderId="0" xfId="0" applyNumberFormat="1" applyFont="1" applyFill="1"/>
    <xf numFmtId="176" fontId="5" fillId="0" borderId="0" xfId="0" applyNumberFormat="1" applyFont="1"/>
    <xf numFmtId="0" fontId="5" fillId="0" borderId="1" xfId="4" applyFont="1" applyBorder="1">
      <alignment vertical="center"/>
    </xf>
    <xf numFmtId="2" fontId="5" fillId="0" borderId="1" xfId="4" applyNumberFormat="1" applyFont="1" applyBorder="1" applyAlignment="1">
      <alignment horizontal="center" vertical="center"/>
    </xf>
    <xf numFmtId="0" fontId="5" fillId="0" borderId="0" xfId="4" applyFont="1">
      <alignment vertical="center"/>
    </xf>
    <xf numFmtId="0" fontId="5" fillId="0" borderId="0" xfId="0" applyFont="1" applyFill="1" applyBorder="1"/>
    <xf numFmtId="0" fontId="5" fillId="0" borderId="0" xfId="0" applyFont="1" applyAlignment="1">
      <alignment horizontal="center"/>
    </xf>
    <xf numFmtId="177" fontId="5" fillId="0" borderId="0" xfId="0" applyNumberFormat="1" applyFont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2" fillId="0" borderId="0" xfId="0" applyFont="1"/>
    <xf numFmtId="178" fontId="5" fillId="7" borderId="1" xfId="2" applyNumberFormat="1" applyFont="1" applyFill="1" applyBorder="1" applyAlignment="1">
      <alignment horizontal="center" vertical="center"/>
    </xf>
    <xf numFmtId="176" fontId="5" fillId="0" borderId="0" xfId="0" applyNumberFormat="1" applyFont="1" applyFill="1" applyAlignment="1">
      <alignment horizontal="center"/>
    </xf>
    <xf numFmtId="176" fontId="5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/>
    </xf>
    <xf numFmtId="0" fontId="5" fillId="0" borderId="0" xfId="2" applyFont="1" applyAlignment="1">
      <alignment horizontal="left" vertical="center" wrapText="1"/>
    </xf>
    <xf numFmtId="178" fontId="5" fillId="0" borderId="1" xfId="2" applyNumberFormat="1" applyFont="1" applyFill="1" applyBorder="1" applyAlignment="1">
      <alignment horizontal="center" vertical="center"/>
    </xf>
    <xf numFmtId="0" fontId="14" fillId="0" borderId="0" xfId="5" applyFont="1">
      <alignment vertical="center"/>
    </xf>
    <xf numFmtId="0" fontId="14" fillId="0" borderId="0" xfId="0" applyFont="1"/>
    <xf numFmtId="3" fontId="5" fillId="0" borderId="0" xfId="0" applyNumberFormat="1" applyFont="1"/>
    <xf numFmtId="0" fontId="13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center"/>
    </xf>
  </cellXfs>
  <cellStyles count="6">
    <cellStyle name="常规" xfId="0" builtinId="0"/>
    <cellStyle name="常规 2" xfId="1" xr:uid="{00000000-0005-0000-0000-000031000000}"/>
    <cellStyle name="常规 3" xfId="2" xr:uid="{00000000-0005-0000-0000-000032000000}"/>
    <cellStyle name="常规 4" xfId="4" xr:uid="{00000000-0005-0000-0000-000034000000}"/>
    <cellStyle name="常规 5" xfId="5" xr:uid="{00000000-0005-0000-0000-000035000000}"/>
    <cellStyle name="千位分隔 2" xfId="3" xr:uid="{00000000-0005-0000-0000-00003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/>
              <a:t>注册人数与同比增长走势图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注册人数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组合图!$B$2:$B$10</c:f>
              <c:numCache>
                <c:formatCode>m/d/yyyy</c:formatCode>
                <c:ptCount val="9"/>
                <c:pt idx="0">
                  <c:v>42852</c:v>
                </c:pt>
                <c:pt idx="1">
                  <c:v>42853</c:v>
                </c:pt>
                <c:pt idx="2">
                  <c:v>42854</c:v>
                </c:pt>
                <c:pt idx="3">
                  <c:v>42855</c:v>
                </c:pt>
                <c:pt idx="4">
                  <c:v>42856</c:v>
                </c:pt>
                <c:pt idx="5">
                  <c:v>42857</c:v>
                </c:pt>
                <c:pt idx="6">
                  <c:v>42858</c:v>
                </c:pt>
                <c:pt idx="7">
                  <c:v>42859</c:v>
                </c:pt>
                <c:pt idx="8">
                  <c:v>42860</c:v>
                </c:pt>
              </c:numCache>
            </c:numRef>
          </c:cat>
          <c:val>
            <c:numRef>
              <c:f>组合图!$C$2:$C$10</c:f>
              <c:numCache>
                <c:formatCode>General</c:formatCode>
                <c:ptCount val="9"/>
                <c:pt idx="0">
                  <c:v>449</c:v>
                </c:pt>
                <c:pt idx="1">
                  <c:v>953</c:v>
                </c:pt>
                <c:pt idx="2">
                  <c:v>749</c:v>
                </c:pt>
                <c:pt idx="3">
                  <c:v>775</c:v>
                </c:pt>
                <c:pt idx="4">
                  <c:v>896</c:v>
                </c:pt>
                <c:pt idx="5">
                  <c:v>1278</c:v>
                </c:pt>
                <c:pt idx="6">
                  <c:v>1418</c:v>
                </c:pt>
                <c:pt idx="7">
                  <c:v>1478</c:v>
                </c:pt>
                <c:pt idx="8">
                  <c:v>1434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1-4C79-8E48-E45A3CB93D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7173952"/>
        <c:axId val="2095463696"/>
      </c:barChart>
      <c:lineChart>
        <c:grouping val="standard"/>
        <c:varyColors val="0"/>
        <c:ser>
          <c:idx val="1"/>
          <c:order val="1"/>
          <c:tx>
            <c:strRef>
              <c:f>组合图!$D$1</c:f>
              <c:strCache>
                <c:ptCount val="1"/>
                <c:pt idx="0">
                  <c:v>同比增长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elete val="1"/>
          </c:dLbls>
          <c:val>
            <c:numRef>
              <c:f>组合图!$D$2:$D$10</c:f>
              <c:numCache>
                <c:formatCode>0.00%</c:formatCode>
                <c:ptCount val="9"/>
                <c:pt idx="0">
                  <c:v>0.937753967093788</c:v>
                </c:pt>
                <c:pt idx="1">
                  <c:v>0.39727299862212101</c:v>
                </c:pt>
                <c:pt idx="2">
                  <c:v>4.1851648028674599E-3</c:v>
                </c:pt>
                <c:pt idx="3">
                  <c:v>1.8947806302536099E-3</c:v>
                </c:pt>
                <c:pt idx="4">
                  <c:v>0.66269102604368901</c:v>
                </c:pt>
                <c:pt idx="5">
                  <c:v>0.68559997835236497</c:v>
                </c:pt>
                <c:pt idx="6">
                  <c:v>9.5148604425570604E-2</c:v>
                </c:pt>
                <c:pt idx="7">
                  <c:v>0.81907927646816203</c:v>
                </c:pt>
                <c:pt idx="8">
                  <c:v>0.54619779083679998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41-4C79-8E48-E45A3CB93D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067552"/>
        <c:axId val="173892640"/>
      </c:lineChart>
      <c:dateAx>
        <c:axId val="10717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r>
                  <a:rPr lang="zh-CN"/>
                  <a:t>日期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95463696"/>
        <c:crosses val="autoZero"/>
        <c:auto val="1"/>
        <c:lblOffset val="100"/>
        <c:baseTimeUnit val="days"/>
      </c:dateAx>
      <c:valAx>
        <c:axId val="20954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r>
                  <a:rPr lang="zh-CN"/>
                  <a:t>注册人数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7173952"/>
        <c:crosses val="autoZero"/>
        <c:crossBetween val="between"/>
      </c:valAx>
      <c:valAx>
        <c:axId val="1738926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r>
                  <a:rPr lang="zh-CN"/>
                  <a:t>同比增长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7067552"/>
        <c:crosses val="max"/>
        <c:crossBetween val="between"/>
      </c:valAx>
      <c:catAx>
        <c:axId val="1070675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73892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0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/>
              <a:t>人均</a:t>
            </a:r>
            <a:r>
              <a:rPr lang="en-US"/>
              <a:t>GDP</a:t>
            </a:r>
            <a:r>
              <a:rPr lang="zh-CN"/>
              <a:t>走势图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数据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折线图!$B$3:$B$16</c:f>
              <c:numCache>
                <c:formatCode>General</c:formatCode>
                <c:ptCount val="1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</c:numCache>
            </c:numRef>
          </c:cat>
          <c:val>
            <c:numRef>
              <c:f>折线图!$C$3:$C$16</c:f>
              <c:numCache>
                <c:formatCode>General</c:formatCode>
                <c:ptCount val="14"/>
                <c:pt idx="0">
                  <c:v>7857.7</c:v>
                </c:pt>
                <c:pt idx="1">
                  <c:v>8621.7000000000007</c:v>
                </c:pt>
                <c:pt idx="2">
                  <c:v>9398.1</c:v>
                </c:pt>
                <c:pt idx="3">
                  <c:v>10542</c:v>
                </c:pt>
                <c:pt idx="4">
                  <c:v>12335.6</c:v>
                </c:pt>
                <c:pt idx="5">
                  <c:v>14185.4</c:v>
                </c:pt>
                <c:pt idx="6">
                  <c:v>16499.7</c:v>
                </c:pt>
                <c:pt idx="7">
                  <c:v>20169.5</c:v>
                </c:pt>
                <c:pt idx="8">
                  <c:v>23707.7</c:v>
                </c:pt>
                <c:pt idx="9">
                  <c:v>25607.5</c:v>
                </c:pt>
                <c:pt idx="10">
                  <c:v>30015</c:v>
                </c:pt>
                <c:pt idx="11">
                  <c:v>35197.800000000003</c:v>
                </c:pt>
                <c:pt idx="12">
                  <c:v>38549.5</c:v>
                </c:pt>
                <c:pt idx="13">
                  <c:v>41907.599999999999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92-43D3-AEA6-E28EC4F3F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6109536"/>
        <c:axId val="1630554672"/>
      </c:lineChart>
      <c:catAx>
        <c:axId val="1716109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r>
                  <a:rPr lang="zh-CN"/>
                  <a:t>年份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630554672"/>
        <c:crosses val="autoZero"/>
        <c:auto val="1"/>
        <c:lblAlgn val="ctr"/>
        <c:lblOffset val="100"/>
        <c:noMultiLvlLbl val="0"/>
      </c:catAx>
      <c:valAx>
        <c:axId val="1630554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r>
                  <a:rPr lang="zh-CN"/>
                  <a:t>人均</a:t>
                </a:r>
                <a:r>
                  <a:rPr lang="en-US"/>
                  <a:t>GDP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716109536"/>
        <c:crosses val="autoZero"/>
        <c:crossBetween val="between"/>
      </c:valAx>
      <c:spPr>
        <a:pattFill prst="pct25">
          <a:fgClr>
            <a:schemeClr val="tx2">
              <a:lumMod val="20000"/>
              <a:lumOff val="80000"/>
            </a:schemeClr>
          </a:fgClr>
          <a:bgClr>
            <a:schemeClr val="bg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/>
              <a:t>人均</a:t>
            </a:r>
            <a:r>
              <a:rPr lang="en-US"/>
              <a:t>GDP</a:t>
            </a:r>
            <a:r>
              <a:rPr lang="zh-CN"/>
              <a:t>面积图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数据</c:v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面积图!$B$3:$B$16</c:f>
              <c:numCache>
                <c:formatCode>General</c:formatCode>
                <c:ptCount val="1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</c:numCache>
            </c:numRef>
          </c:cat>
          <c:val>
            <c:numRef>
              <c:f>面积图!$C$3:$C$16</c:f>
              <c:numCache>
                <c:formatCode>General</c:formatCode>
                <c:ptCount val="14"/>
                <c:pt idx="0">
                  <c:v>7857.7</c:v>
                </c:pt>
                <c:pt idx="1">
                  <c:v>8621.7000000000007</c:v>
                </c:pt>
                <c:pt idx="2">
                  <c:v>9398.1</c:v>
                </c:pt>
                <c:pt idx="3">
                  <c:v>10542</c:v>
                </c:pt>
                <c:pt idx="4">
                  <c:v>12335.6</c:v>
                </c:pt>
                <c:pt idx="5">
                  <c:v>14185.4</c:v>
                </c:pt>
                <c:pt idx="6">
                  <c:v>16499.7</c:v>
                </c:pt>
                <c:pt idx="7">
                  <c:v>20169.5</c:v>
                </c:pt>
                <c:pt idx="8">
                  <c:v>23707.7</c:v>
                </c:pt>
                <c:pt idx="9">
                  <c:v>25607.5</c:v>
                </c:pt>
                <c:pt idx="10">
                  <c:v>30015</c:v>
                </c:pt>
                <c:pt idx="11">
                  <c:v>35197.800000000003</c:v>
                </c:pt>
                <c:pt idx="12">
                  <c:v>38549.5</c:v>
                </c:pt>
                <c:pt idx="13">
                  <c:v>41907.599999999999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D-45E5-91E4-E3856A162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216736"/>
        <c:axId val="1630612496"/>
      </c:areaChart>
      <c:lineChart>
        <c:grouping val="standard"/>
        <c:varyColors val="0"/>
        <c:ser>
          <c:idx val="1"/>
          <c:order val="1"/>
          <c:tx>
            <c:v>GDP</c:v>
          </c:tx>
          <c:spPr>
            <a:ln w="381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面积图!$C$3:$C$16</c:f>
              <c:numCache>
                <c:formatCode>General</c:formatCode>
                <c:ptCount val="14"/>
                <c:pt idx="0">
                  <c:v>7857.7</c:v>
                </c:pt>
                <c:pt idx="1">
                  <c:v>8621.7000000000007</c:v>
                </c:pt>
                <c:pt idx="2">
                  <c:v>9398.1</c:v>
                </c:pt>
                <c:pt idx="3">
                  <c:v>10542</c:v>
                </c:pt>
                <c:pt idx="4">
                  <c:v>12335.6</c:v>
                </c:pt>
                <c:pt idx="5">
                  <c:v>14185.4</c:v>
                </c:pt>
                <c:pt idx="6">
                  <c:v>16499.7</c:v>
                </c:pt>
                <c:pt idx="7">
                  <c:v>20169.5</c:v>
                </c:pt>
                <c:pt idx="8">
                  <c:v>23707.7</c:v>
                </c:pt>
                <c:pt idx="9">
                  <c:v>25607.5</c:v>
                </c:pt>
                <c:pt idx="10">
                  <c:v>30015</c:v>
                </c:pt>
                <c:pt idx="11">
                  <c:v>35197.800000000003</c:v>
                </c:pt>
                <c:pt idx="12">
                  <c:v>38549.5</c:v>
                </c:pt>
                <c:pt idx="13">
                  <c:v>41907.599999999999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2D-45E5-91E4-E3856A162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6216736"/>
        <c:axId val="1630612496"/>
      </c:lineChart>
      <c:catAx>
        <c:axId val="171621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r>
                  <a:rPr lang="zh-CN"/>
                  <a:t>年份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630612496"/>
        <c:crosses val="autoZero"/>
        <c:auto val="1"/>
        <c:lblAlgn val="ctr"/>
        <c:lblOffset val="100"/>
        <c:noMultiLvlLbl val="0"/>
      </c:catAx>
      <c:valAx>
        <c:axId val="1630612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r>
                  <a:rPr lang="zh-CN"/>
                  <a:t>人均</a:t>
                </a:r>
                <a:r>
                  <a:rPr lang="en-US"/>
                  <a:t>GDP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71621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/>
              <a:t>人均</a:t>
            </a:r>
            <a:r>
              <a:rPr lang="en-US"/>
              <a:t>GDP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view3D>
      <c:rotX val="40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数据</c:v>
          </c:tx>
          <c:explosion val="12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饼图!$B$3:$B$7</c:f>
              <c:numCache>
                <c:formatCode>General</c:formatCode>
                <c:ptCount val="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</c:numCache>
            </c:numRef>
          </c:cat>
          <c:val>
            <c:numRef>
              <c:f>饼图!$C$3:$C$7</c:f>
              <c:numCache>
                <c:formatCode>General</c:formatCode>
                <c:ptCount val="5"/>
                <c:pt idx="0">
                  <c:v>7857.7</c:v>
                </c:pt>
                <c:pt idx="1">
                  <c:v>8621.7000000000007</c:v>
                </c:pt>
                <c:pt idx="2">
                  <c:v>9398.1</c:v>
                </c:pt>
                <c:pt idx="3">
                  <c:v>10542</c:v>
                </c:pt>
                <c:pt idx="4">
                  <c:v>12335.6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E-4A1D-AD47-35F34908CEC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v>数据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复合饼图!$A$2:$A$7</c:f>
              <c:numCache>
                <c:formatCode>General</c:formatCode>
                <c:ptCount val="6"/>
                <c:pt idx="0">
                  <c:v>8</c:v>
                </c:pt>
                <c:pt idx="1">
                  <c:v>11</c:v>
                </c:pt>
                <c:pt idx="2">
                  <c:v>15</c:v>
                </c:pt>
                <c:pt idx="3">
                  <c:v>17</c:v>
                </c:pt>
                <c:pt idx="4">
                  <c:v>18</c:v>
                </c:pt>
                <c:pt idx="5">
                  <c:v>21</c:v>
                </c:pt>
              </c:numCache>
            </c:numRef>
          </c:cat>
          <c:val>
            <c:numRef>
              <c:f>复合饼图!$B$2:$B$7</c:f>
              <c:numCache>
                <c:formatCode>0.0</c:formatCode>
                <c:ptCount val="6"/>
                <c:pt idx="0">
                  <c:v>12.5</c:v>
                </c:pt>
                <c:pt idx="1">
                  <c:v>0.3</c:v>
                </c:pt>
                <c:pt idx="2">
                  <c:v>10.199999999999999</c:v>
                </c:pt>
                <c:pt idx="3">
                  <c:v>0.2</c:v>
                </c:pt>
                <c:pt idx="4">
                  <c:v>0.4</c:v>
                </c:pt>
                <c:pt idx="5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E-48D8-826B-8EAAD169D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ofPieChart>
        <c:ofPieType val="pie"/>
        <c:varyColors val="1"/>
        <c:ser>
          <c:idx val="0"/>
          <c:order val="0"/>
          <c:tx>
            <c:v>数据</c:v>
          </c:tx>
          <c:explosion val="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47-43C0-AE64-CF08A17AC0EF}"/>
              </c:ext>
            </c:extLst>
          </c:dPt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347-43C0-AE64-CF08A17AC0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复合饼图!$A$2:$A$7</c:f>
              <c:numCache>
                <c:formatCode>General</c:formatCode>
                <c:ptCount val="6"/>
                <c:pt idx="0">
                  <c:v>8</c:v>
                </c:pt>
                <c:pt idx="1">
                  <c:v>11</c:v>
                </c:pt>
                <c:pt idx="2">
                  <c:v>15</c:v>
                </c:pt>
                <c:pt idx="3">
                  <c:v>17</c:v>
                </c:pt>
                <c:pt idx="4">
                  <c:v>18</c:v>
                </c:pt>
                <c:pt idx="5">
                  <c:v>21</c:v>
                </c:pt>
              </c:numCache>
            </c:numRef>
          </c:cat>
          <c:val>
            <c:numRef>
              <c:f>复合饼图!$B$2:$B$7</c:f>
              <c:numCache>
                <c:formatCode>0.0</c:formatCode>
                <c:ptCount val="6"/>
                <c:pt idx="0">
                  <c:v>12.5</c:v>
                </c:pt>
                <c:pt idx="1">
                  <c:v>0.3</c:v>
                </c:pt>
                <c:pt idx="2">
                  <c:v>10.199999999999999</c:v>
                </c:pt>
                <c:pt idx="3">
                  <c:v>0.2</c:v>
                </c:pt>
                <c:pt idx="4">
                  <c:v>0.4</c:v>
                </c:pt>
                <c:pt idx="5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7-43C0-AE64-CF08A17AC0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2"/>
        <c:splitType val="val"/>
        <c:splitPos val="1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en-US"/>
              <a:t>2006</a:t>
            </a:r>
            <a:r>
              <a:rPr lang="zh-CN"/>
              <a:t>年北京、上海、天津地区按收入法计算的地区生产总值的构成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北京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圆环图!$C$4:$F$4</c:f>
              <c:strCache>
                <c:ptCount val="4"/>
                <c:pt idx="0">
                  <c:v>劳动者报酬</c:v>
                </c:pt>
                <c:pt idx="1">
                  <c:v>生产净税额</c:v>
                </c:pt>
                <c:pt idx="2">
                  <c:v>固定资产折旧</c:v>
                </c:pt>
                <c:pt idx="3">
                  <c:v>营业盈余</c:v>
                </c:pt>
              </c:strCache>
            </c:strRef>
          </c:cat>
          <c:val>
            <c:numRef>
              <c:f>圆环图!$C$5:$F$5</c:f>
              <c:numCache>
                <c:formatCode>General</c:formatCode>
                <c:ptCount val="4"/>
                <c:pt idx="0">
                  <c:v>3496.57</c:v>
                </c:pt>
                <c:pt idx="1">
                  <c:v>1161.55</c:v>
                </c:pt>
                <c:pt idx="2">
                  <c:v>1251.0899999999999</c:v>
                </c:pt>
                <c:pt idx="3">
                  <c:v>1961.07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8-456D-8CBD-7C87811B7C3D}"/>
            </c:ext>
          </c:extLst>
        </c:ser>
        <c:ser>
          <c:idx val="1"/>
          <c:order val="1"/>
          <c:tx>
            <c:strRef>
              <c:f>圆环图!$B$6</c:f>
              <c:strCache>
                <c:ptCount val="1"/>
                <c:pt idx="0">
                  <c:v>天津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圆环图!$C$6:$F$6</c:f>
              <c:numCache>
                <c:formatCode>General</c:formatCode>
                <c:ptCount val="4"/>
                <c:pt idx="0">
                  <c:v>1383.36</c:v>
                </c:pt>
                <c:pt idx="1">
                  <c:v>775.09</c:v>
                </c:pt>
                <c:pt idx="2">
                  <c:v>595.09</c:v>
                </c:pt>
                <c:pt idx="3">
                  <c:v>1605.61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C8-456D-8CBD-7C87811B7C3D}"/>
            </c:ext>
          </c:extLst>
        </c:ser>
        <c:ser>
          <c:idx val="2"/>
          <c:order val="2"/>
          <c:tx>
            <c:strRef>
              <c:f>圆环图!$B$7</c:f>
              <c:strCache>
                <c:ptCount val="1"/>
                <c:pt idx="0">
                  <c:v>上海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圆环图!$C$7:$F$7</c:f>
              <c:numCache>
                <c:formatCode>General</c:formatCode>
                <c:ptCount val="4"/>
                <c:pt idx="0">
                  <c:v>3756.56</c:v>
                </c:pt>
                <c:pt idx="1">
                  <c:v>1623.36</c:v>
                </c:pt>
                <c:pt idx="2">
                  <c:v>1730.51</c:v>
                </c:pt>
                <c:pt idx="3">
                  <c:v>3255.94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C8-456D-8CBD-7C87811B7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731136"/>
        <c:axId val="1623492720"/>
      </c:barChart>
      <c:catAx>
        <c:axId val="159273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623492720"/>
        <c:crosses val="autoZero"/>
        <c:auto val="1"/>
        <c:lblAlgn val="ctr"/>
        <c:lblOffset val="100"/>
        <c:noMultiLvlLbl val="0"/>
      </c:catAx>
      <c:valAx>
        <c:axId val="1623492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59273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en-US"/>
              <a:t>2006</a:t>
            </a:r>
            <a:r>
              <a:rPr lang="zh-CN"/>
              <a:t>年北京、上海、天津地区地区生产总值构成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圆环图!$B$5</c:f>
              <c:strCache>
                <c:ptCount val="1"/>
                <c:pt idx="0">
                  <c:v>北京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</c:dPt>
          <c:cat>
            <c:strRef>
              <c:f>圆环图!$C$4:$F$4</c:f>
              <c:strCache>
                <c:ptCount val="4"/>
                <c:pt idx="0">
                  <c:v>劳动者报酬</c:v>
                </c:pt>
                <c:pt idx="1">
                  <c:v>生产净税额</c:v>
                </c:pt>
                <c:pt idx="2">
                  <c:v>固定资产折旧</c:v>
                </c:pt>
                <c:pt idx="3">
                  <c:v>营业盈余</c:v>
                </c:pt>
              </c:strCache>
            </c:strRef>
          </c:cat>
          <c:val>
            <c:numRef>
              <c:f>圆环图!$C$5:$F$5</c:f>
              <c:numCache>
                <c:formatCode>General</c:formatCode>
                <c:ptCount val="4"/>
                <c:pt idx="0">
                  <c:v>3496.57</c:v>
                </c:pt>
                <c:pt idx="1">
                  <c:v>1161.55</c:v>
                </c:pt>
                <c:pt idx="2">
                  <c:v>1251.0899999999999</c:v>
                </c:pt>
                <c:pt idx="3">
                  <c:v>1961.07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9-4467-9DEA-FE886ED2EC4E}"/>
            </c:ext>
          </c:extLst>
        </c:ser>
        <c:ser>
          <c:idx val="1"/>
          <c:order val="1"/>
          <c:tx>
            <c:strRef>
              <c:f>圆环图!$B$6</c:f>
              <c:strCache>
                <c:ptCount val="1"/>
                <c:pt idx="0">
                  <c:v>天津</c:v>
                </c:pt>
              </c:strCache>
            </c:strRef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noFill/>
              </a:ln>
              <a:effectLst/>
            </c:spPr>
          </c:dPt>
          <c:cat>
            <c:strRef>
              <c:f>圆环图!$C$4:$F$4</c:f>
              <c:strCache>
                <c:ptCount val="4"/>
                <c:pt idx="0">
                  <c:v>劳动者报酬</c:v>
                </c:pt>
                <c:pt idx="1">
                  <c:v>生产净税额</c:v>
                </c:pt>
                <c:pt idx="2">
                  <c:v>固定资产折旧</c:v>
                </c:pt>
                <c:pt idx="3">
                  <c:v>营业盈余</c:v>
                </c:pt>
              </c:strCache>
            </c:strRef>
          </c:cat>
          <c:val>
            <c:numRef>
              <c:f>圆环图!$C$6:$F$6</c:f>
              <c:numCache>
                <c:formatCode>General</c:formatCode>
                <c:ptCount val="4"/>
                <c:pt idx="0">
                  <c:v>1383.36</c:v>
                </c:pt>
                <c:pt idx="1">
                  <c:v>775.09</c:v>
                </c:pt>
                <c:pt idx="2">
                  <c:v>595.09</c:v>
                </c:pt>
                <c:pt idx="3">
                  <c:v>1605.61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9-4467-9DEA-FE886ED2EC4E}"/>
            </c:ext>
          </c:extLst>
        </c:ser>
        <c:ser>
          <c:idx val="2"/>
          <c:order val="2"/>
          <c:tx>
            <c:strRef>
              <c:f>圆环图!$B$7</c:f>
              <c:strCache>
                <c:ptCount val="1"/>
                <c:pt idx="0">
                  <c:v>上海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</c:dPt>
          <c:val>
            <c:numRef>
              <c:f>圆环图!$C$7:$F$7</c:f>
              <c:numCache>
                <c:formatCode>General</c:formatCode>
                <c:ptCount val="4"/>
                <c:pt idx="0">
                  <c:v>3756.56</c:v>
                </c:pt>
                <c:pt idx="1">
                  <c:v>1623.36</c:v>
                </c:pt>
                <c:pt idx="2">
                  <c:v>1730.51</c:v>
                </c:pt>
                <c:pt idx="3">
                  <c:v>3255.94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19-4467-9DEA-FE886ED2E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2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/>
              <a:t>小麦产量与降雨量和温度的数据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ubbleChart>
        <c:varyColors val="1"/>
        <c:ser>
          <c:idx val="0"/>
          <c:order val="0"/>
          <c:tx>
            <c:v>数据</c:v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5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>
                  <a:alpha val="75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>
                  <a:alpha val="75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>
                  <a:alpha val="75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>
                  <a:alpha val="75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>
                  <a:alpha val="75000"/>
                </a:schemeClr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alpha val="75000"/>
                </a:schemeClr>
              </a:solidFill>
              <a:ln>
                <a:noFill/>
              </a:ln>
              <a:effectLst/>
            </c:spPr>
          </c:dPt>
          <c:xVal>
            <c:numRef>
              <c:f>气泡图!$B$5:$B$11</c:f>
              <c:numCache>
                <c:formatCode>General</c:formatCode>
                <c:ptCount val="7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13</c:v>
                </c:pt>
                <c:pt idx="4">
                  <c:v>14</c:v>
                </c:pt>
                <c:pt idx="5">
                  <c:v>16</c:v>
                </c:pt>
                <c:pt idx="6">
                  <c:v>21</c:v>
                </c:pt>
              </c:numCache>
            </c:numRef>
          </c:xVal>
          <c:yVal>
            <c:numRef>
              <c:f>气泡图!$C$5:$C$11</c:f>
              <c:numCache>
                <c:formatCode>General</c:formatCode>
                <c:ptCount val="7"/>
                <c:pt idx="0">
                  <c:v>25</c:v>
                </c:pt>
                <c:pt idx="1">
                  <c:v>40</c:v>
                </c:pt>
                <c:pt idx="2">
                  <c:v>58</c:v>
                </c:pt>
                <c:pt idx="3">
                  <c:v>68</c:v>
                </c:pt>
                <c:pt idx="4">
                  <c:v>110</c:v>
                </c:pt>
                <c:pt idx="5">
                  <c:v>98</c:v>
                </c:pt>
                <c:pt idx="6">
                  <c:v>120</c:v>
                </c:pt>
              </c:numCache>
            </c:numRef>
          </c:yVal>
          <c:bubbleSize>
            <c:numRef>
              <c:f>气泡图!$D$5:$D$11</c:f>
              <c:numCache>
                <c:formatCode>General</c:formatCode>
                <c:ptCount val="7"/>
                <c:pt idx="0">
                  <c:v>2250</c:v>
                </c:pt>
                <c:pt idx="1">
                  <c:v>3450</c:v>
                </c:pt>
                <c:pt idx="2">
                  <c:v>4500</c:v>
                </c:pt>
                <c:pt idx="3">
                  <c:v>5750</c:v>
                </c:pt>
                <c:pt idx="4">
                  <c:v>5800</c:v>
                </c:pt>
                <c:pt idx="5">
                  <c:v>7500</c:v>
                </c:pt>
                <c:pt idx="6">
                  <c:v>8250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7658-48E6-A2F5-8CFC2E95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675648928"/>
        <c:axId val="1623428240"/>
      </c:bubbleChart>
      <c:valAx>
        <c:axId val="16756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623428240"/>
        <c:crosses val="autoZero"/>
        <c:crossBetween val="midCat"/>
      </c:valAx>
      <c:valAx>
        <c:axId val="1623428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675648928"/>
        <c:crosses val="autoZero"/>
        <c:crossBetween val="midCat"/>
      </c:valAx>
      <c:spPr>
        <a:pattFill prst="pct5">
          <a:fgClr>
            <a:schemeClr val="accent1"/>
          </a:fgClr>
          <a:bgClr>
            <a:schemeClr val="bg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组合图!$C$1</c:f>
              <c:strCache>
                <c:ptCount val="1"/>
                <c:pt idx="0">
                  <c:v>注册人数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组合图!$B$2:$B$10</c:f>
              <c:numCache>
                <c:formatCode>m/d/yyyy</c:formatCode>
                <c:ptCount val="9"/>
                <c:pt idx="0">
                  <c:v>42852</c:v>
                </c:pt>
                <c:pt idx="1">
                  <c:v>42853</c:v>
                </c:pt>
                <c:pt idx="2">
                  <c:v>42854</c:v>
                </c:pt>
                <c:pt idx="3">
                  <c:v>42855</c:v>
                </c:pt>
                <c:pt idx="4">
                  <c:v>42856</c:v>
                </c:pt>
                <c:pt idx="5">
                  <c:v>42857</c:v>
                </c:pt>
                <c:pt idx="6">
                  <c:v>42858</c:v>
                </c:pt>
                <c:pt idx="7">
                  <c:v>42859</c:v>
                </c:pt>
                <c:pt idx="8">
                  <c:v>42860</c:v>
                </c:pt>
              </c:numCache>
            </c:numRef>
          </c:cat>
          <c:val>
            <c:numRef>
              <c:f>组合图!$C$2:$C$10</c:f>
              <c:numCache>
                <c:formatCode>General</c:formatCode>
                <c:ptCount val="9"/>
                <c:pt idx="0">
                  <c:v>449</c:v>
                </c:pt>
                <c:pt idx="1">
                  <c:v>953</c:v>
                </c:pt>
                <c:pt idx="2">
                  <c:v>749</c:v>
                </c:pt>
                <c:pt idx="3">
                  <c:v>775</c:v>
                </c:pt>
                <c:pt idx="4">
                  <c:v>896</c:v>
                </c:pt>
                <c:pt idx="5">
                  <c:v>1278</c:v>
                </c:pt>
                <c:pt idx="6">
                  <c:v>1418</c:v>
                </c:pt>
                <c:pt idx="7">
                  <c:v>1478</c:v>
                </c:pt>
                <c:pt idx="8">
                  <c:v>1434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A-4D3D-890E-60F9835F4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7258464"/>
        <c:axId val="1623441136"/>
      </c:barChart>
      <c:lineChart>
        <c:grouping val="standard"/>
        <c:varyColors val="0"/>
        <c:ser>
          <c:idx val="1"/>
          <c:order val="1"/>
          <c:tx>
            <c:strRef>
              <c:f>组合图!$D$1</c:f>
              <c:strCache>
                <c:ptCount val="1"/>
                <c:pt idx="0">
                  <c:v>同比增长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组合图!$B$2:$B$10</c:f>
              <c:numCache>
                <c:formatCode>m/d/yyyy</c:formatCode>
                <c:ptCount val="9"/>
                <c:pt idx="0">
                  <c:v>42852</c:v>
                </c:pt>
                <c:pt idx="1">
                  <c:v>42853</c:v>
                </c:pt>
                <c:pt idx="2">
                  <c:v>42854</c:v>
                </c:pt>
                <c:pt idx="3">
                  <c:v>42855</c:v>
                </c:pt>
                <c:pt idx="4">
                  <c:v>42856</c:v>
                </c:pt>
                <c:pt idx="5">
                  <c:v>42857</c:v>
                </c:pt>
                <c:pt idx="6">
                  <c:v>42858</c:v>
                </c:pt>
                <c:pt idx="7">
                  <c:v>42859</c:v>
                </c:pt>
                <c:pt idx="8">
                  <c:v>42860</c:v>
                </c:pt>
              </c:numCache>
            </c:numRef>
          </c:cat>
          <c:val>
            <c:numRef>
              <c:f>组合图!$D$2:$D$10</c:f>
              <c:numCache>
                <c:formatCode>0.00%</c:formatCode>
                <c:ptCount val="9"/>
                <c:pt idx="0">
                  <c:v>0.937753967093788</c:v>
                </c:pt>
                <c:pt idx="1">
                  <c:v>0.39727299862212101</c:v>
                </c:pt>
                <c:pt idx="2">
                  <c:v>4.1851648028674599E-3</c:v>
                </c:pt>
                <c:pt idx="3">
                  <c:v>1.8947806302536099E-3</c:v>
                </c:pt>
                <c:pt idx="4">
                  <c:v>0.66269102604368901</c:v>
                </c:pt>
                <c:pt idx="5">
                  <c:v>0.68559997835236497</c:v>
                </c:pt>
                <c:pt idx="6">
                  <c:v>9.5148604425570604E-2</c:v>
                </c:pt>
                <c:pt idx="7">
                  <c:v>0.81907927646816203</c:v>
                </c:pt>
                <c:pt idx="8">
                  <c:v>0.54619779083679998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7A-4D3D-890E-60F9835F4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4881888"/>
        <c:axId val="1623441968"/>
      </c:lineChart>
      <c:dateAx>
        <c:axId val="167725846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623441136"/>
        <c:crosses val="autoZero"/>
        <c:auto val="1"/>
        <c:lblOffset val="100"/>
        <c:baseTimeUnit val="days"/>
      </c:dateAx>
      <c:valAx>
        <c:axId val="1623441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677258464"/>
        <c:crosses val="autoZero"/>
        <c:crossBetween val="between"/>
      </c:valAx>
      <c:valAx>
        <c:axId val="162344196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624881888"/>
        <c:crosses val="max"/>
        <c:crossBetween val="between"/>
      </c:valAx>
      <c:dateAx>
        <c:axId val="16248818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23441968"/>
        <c:auto val="1"/>
        <c:lblOffset val="100"/>
        <c:baseTimeUnit val="days"/>
      </c:dateAx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pct50">
      <a:fgClr>
        <a:schemeClr val="accent6">
          <a:lumMod val="20000"/>
          <a:lumOff val="80000"/>
        </a:schemeClr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雷达图!$C$3</c:f>
              <c:strCache>
                <c:ptCount val="1"/>
                <c:pt idx="0">
                  <c:v>城镇居民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雷达图!$B$4:$B$11</c:f>
              <c:strCache>
                <c:ptCount val="8"/>
                <c:pt idx="0">
                  <c:v>食品</c:v>
                </c:pt>
                <c:pt idx="1">
                  <c:v>衣着</c:v>
                </c:pt>
                <c:pt idx="2">
                  <c:v>家庭设备用品及服务</c:v>
                </c:pt>
                <c:pt idx="3">
                  <c:v>医疗保健</c:v>
                </c:pt>
                <c:pt idx="4">
                  <c:v>交通通讯</c:v>
                </c:pt>
                <c:pt idx="5">
                  <c:v>教育文化娱乐服务</c:v>
                </c:pt>
                <c:pt idx="6">
                  <c:v>居住</c:v>
                </c:pt>
                <c:pt idx="7">
                  <c:v>杂项商品与服务</c:v>
                </c:pt>
              </c:strCache>
            </c:strRef>
          </c:cat>
          <c:val>
            <c:numRef>
              <c:f>雷达图!$C$4:$C$11</c:f>
              <c:numCache>
                <c:formatCode>0.00</c:formatCode>
                <c:ptCount val="8"/>
                <c:pt idx="0">
                  <c:v>37.119999999999997</c:v>
                </c:pt>
                <c:pt idx="1">
                  <c:v>9.7899999999999991</c:v>
                </c:pt>
                <c:pt idx="2">
                  <c:v>6.3</c:v>
                </c:pt>
                <c:pt idx="3">
                  <c:v>7.31</c:v>
                </c:pt>
                <c:pt idx="4">
                  <c:v>11.08</c:v>
                </c:pt>
                <c:pt idx="5">
                  <c:v>14.35</c:v>
                </c:pt>
                <c:pt idx="6">
                  <c:v>10.74</c:v>
                </c:pt>
                <c:pt idx="7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6-4251-B176-9F6AE965B7E6}"/>
            </c:ext>
          </c:extLst>
        </c:ser>
        <c:ser>
          <c:idx val="1"/>
          <c:order val="1"/>
          <c:tx>
            <c:strRef>
              <c:f>雷达图!$D$3</c:f>
              <c:strCache>
                <c:ptCount val="1"/>
                <c:pt idx="0">
                  <c:v>农村居民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雷达图!$D$4:$D$11</c:f>
              <c:numCache>
                <c:formatCode>0.00</c:formatCode>
                <c:ptCount val="8"/>
                <c:pt idx="0">
                  <c:v>45.59</c:v>
                </c:pt>
                <c:pt idx="1">
                  <c:v>5.67</c:v>
                </c:pt>
                <c:pt idx="2">
                  <c:v>4.2</c:v>
                </c:pt>
                <c:pt idx="3">
                  <c:v>5.96</c:v>
                </c:pt>
                <c:pt idx="4">
                  <c:v>8.36</c:v>
                </c:pt>
                <c:pt idx="5">
                  <c:v>12.13</c:v>
                </c:pt>
                <c:pt idx="6">
                  <c:v>15.87</c:v>
                </c:pt>
                <c:pt idx="7">
                  <c:v>2.21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6-4251-B176-9F6AE965B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756304"/>
        <c:axId val="1623524336"/>
      </c:radarChart>
      <c:catAx>
        <c:axId val="160275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623524336"/>
        <c:crosses val="autoZero"/>
        <c:auto val="1"/>
        <c:lblAlgn val="ctr"/>
        <c:lblOffset val="100"/>
        <c:noMultiLvlLbl val="0"/>
      </c:catAx>
      <c:valAx>
        <c:axId val="162352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60275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直方图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直方图!$C$17:$C$21</c:f>
              <c:strCache>
                <c:ptCount val="5"/>
                <c:pt idx="0">
                  <c:v>[87,100)</c:v>
                </c:pt>
                <c:pt idx="1">
                  <c:v>[100,113)</c:v>
                </c:pt>
                <c:pt idx="2">
                  <c:v>[113,126)</c:v>
                </c:pt>
                <c:pt idx="3">
                  <c:v>[126,139)</c:v>
                </c:pt>
                <c:pt idx="4">
                  <c:v>[139,152]</c:v>
                </c:pt>
              </c:strCache>
            </c:strRef>
          </c:cat>
          <c:val>
            <c:numRef>
              <c:f>直方图!$D$17:$D$21</c:f>
              <c:numCache>
                <c:formatCode>General</c:formatCode>
                <c:ptCount val="5"/>
                <c:pt idx="0">
                  <c:v>5</c:v>
                </c:pt>
                <c:pt idx="1">
                  <c:v>11</c:v>
                </c:pt>
                <c:pt idx="2">
                  <c:v>14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5-4BE1-90DC-0FC1B4518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603546416"/>
        <c:axId val="1986049040"/>
      </c:barChart>
      <c:catAx>
        <c:axId val="16035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986049040"/>
        <c:crosses val="autoZero"/>
        <c:auto val="1"/>
        <c:lblAlgn val="ctr"/>
        <c:lblOffset val="100"/>
        <c:noMultiLvlLbl val="0"/>
      </c:catAx>
      <c:valAx>
        <c:axId val="198604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603546416"/>
        <c:crosses val="autoZero"/>
        <c:crossBetween val="between"/>
      </c:valAx>
      <c:spPr>
        <a:pattFill prst="pct10">
          <a:fgClr>
            <a:schemeClr val="tx2">
              <a:lumMod val="20000"/>
              <a:lumOff val="80000"/>
            </a:schemeClr>
          </a:fgClr>
          <a:bgClr>
            <a:schemeClr val="bg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直方图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频率</c:v>
          </c:tx>
          <c:invertIfNegative val="0"/>
          <c:cat>
            <c:strRef>
              <c:f>'直方图-Excel工具库'!$A$2:$A$13</c:f>
              <c:strCache>
                <c:ptCount val="12"/>
                <c:pt idx="0">
                  <c:v>87</c:v>
                </c:pt>
                <c:pt idx="1">
                  <c:v>93.5</c:v>
                </c:pt>
                <c:pt idx="2">
                  <c:v>100</c:v>
                </c:pt>
                <c:pt idx="3">
                  <c:v>106.5</c:v>
                </c:pt>
                <c:pt idx="4">
                  <c:v>113</c:v>
                </c:pt>
                <c:pt idx="5">
                  <c:v>119.5</c:v>
                </c:pt>
                <c:pt idx="6">
                  <c:v>126</c:v>
                </c:pt>
                <c:pt idx="7">
                  <c:v>132.5</c:v>
                </c:pt>
                <c:pt idx="8">
                  <c:v>139</c:v>
                </c:pt>
                <c:pt idx="9">
                  <c:v>145.5</c:v>
                </c:pt>
                <c:pt idx="10">
                  <c:v>152</c:v>
                </c:pt>
                <c:pt idx="11">
                  <c:v>其他</c:v>
                </c:pt>
              </c:strCache>
            </c:strRef>
          </c:cat>
          <c:val>
            <c:numRef>
              <c:f>'直方图-Excel工具库'!$B$2:$B$13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1-40EF-A72C-DADD2CB76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582080"/>
        <c:axId val="287583616"/>
      </c:barChart>
      <c:catAx>
        <c:axId val="28758208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接收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7583616"/>
        <c:crosses val="autoZero"/>
        <c:auto val="1"/>
        <c:lblAlgn val="ctr"/>
        <c:lblOffset val="100"/>
        <c:noMultiLvlLbl val="0"/>
      </c:catAx>
      <c:valAx>
        <c:axId val="28758361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频率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758208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00000000-67E1-4265-AF40-D32702E8B814}">
          <cx:tx>
            <cx:txData>
              <cx:v>直方图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>
              <cx:binSize val="13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zh-CN" altLang="en-US" sz="900" b="0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/>
              <a:ea typeface="宋体" panose="02010600030101010101" pitchFamily="2" charset="-122"/>
            </a:endParaRPr>
          </a:p>
        </cx:txPr>
      </cx:axis>
      <cx:axis id="1" hidden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箱线图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defRPr>
          </a:pPr>
          <a:r>
            <a:rPr lang="zh-CN" altLang="en-US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箱线图</a:t>
          </a:r>
        </a:p>
      </cx:txPr>
    </cx:title>
    <cx:plotArea>
      <cx:plotAreaRegion>
        <cx:series layoutId="boxWhisker" uniqueId="{00000000-49E6-4002-8EA8-D8160493052C}">
          <cx:tx>
            <cx:txData>
              <cx:v>数据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>
                <a:solidFill>
                  <a:srgbClr val="595959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</a:defRPr>
            </a:pPr>
            <a:endParaRPr lang="zh-CN" altLang="en-US" sz="1000">
              <a:latin typeface="微软雅黑" panose="020B0503020204020204" pitchFamily="34" charset="-122"/>
              <a:ea typeface="微软雅黑" panose="020B0503020204020204" pitchFamily="34" charset="-122"/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>
                <a:solidFill>
                  <a:srgbClr val="595959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</a:defRPr>
            </a:pPr>
            <a:endParaRPr lang="zh-CN" altLang="en-US" sz="1000">
              <a:latin typeface="微软雅黑" panose="020B0503020204020204" pitchFamily="34" charset="-122"/>
              <a:ea typeface="微软雅黑" panose="020B0503020204020204" pitchFamily="34" charset="-122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</xdr:row>
      <xdr:rowOff>7620</xdr:rowOff>
    </xdr:from>
    <xdr:to>
      <xdr:col>14</xdr:col>
      <xdr:colOff>419100</xdr:colOff>
      <xdr:row>15</xdr:row>
      <xdr:rowOff>91440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475A9D1-9E59-4ADE-9BEF-4AE188236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2</xdr:row>
      <xdr:rowOff>45720</xdr:rowOff>
    </xdr:from>
    <xdr:to>
      <xdr:col>13</xdr:col>
      <xdr:colOff>297180</xdr:colOff>
      <xdr:row>16</xdr:row>
      <xdr:rowOff>121920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42418AA-84BB-47F6-9DD1-D18BB22CF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1</xdr:row>
      <xdr:rowOff>137160</xdr:rowOff>
    </xdr:from>
    <xdr:to>
      <xdr:col>13</xdr:col>
      <xdr:colOff>480060</xdr:colOff>
      <xdr:row>15</xdr:row>
      <xdr:rowOff>7620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2836B4F-CF90-4F45-92DB-D55FCCB1E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</xdr:row>
      <xdr:rowOff>388620</xdr:rowOff>
    </xdr:from>
    <xdr:to>
      <xdr:col>13</xdr:col>
      <xdr:colOff>335280</xdr:colOff>
      <xdr:row>21</xdr:row>
      <xdr:rowOff>99060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DD6A45F-3857-429F-AA8B-FD7C88FF8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7</xdr:row>
      <xdr:rowOff>63500</xdr:rowOff>
    </xdr:from>
    <xdr:to>
      <xdr:col>5</xdr:col>
      <xdr:colOff>209550</xdr:colOff>
      <xdr:row>22</xdr:row>
      <xdr:rowOff>44450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4C5BC90-B104-42D1-96E0-C6641B67C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266700</xdr:colOff>
      <xdr:row>0</xdr:row>
      <xdr:rowOff>69850</xdr:rowOff>
    </xdr:from>
    <xdr:to>
      <xdr:col>11</xdr:col>
      <xdr:colOff>527050</xdr:colOff>
      <xdr:row>15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6DA47B0-0587-4841-8165-B1148FA54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69850</xdr:rowOff>
    </xdr:from>
    <xdr:to>
      <xdr:col>7</xdr:col>
      <xdr:colOff>304800</xdr:colOff>
      <xdr:row>21</xdr:row>
      <xdr:rowOff>146050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C9EC5D8-90B3-48F4-A21C-8AA8B2ED5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304800</xdr:colOff>
      <xdr:row>1</xdr:row>
      <xdr:rowOff>152400</xdr:rowOff>
    </xdr:from>
    <xdr:to>
      <xdr:col>13</xdr:col>
      <xdr:colOff>565150</xdr:colOff>
      <xdr:row>16</xdr:row>
      <xdr:rowOff>38100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94103CF-652E-4164-9B92-968A5C3C6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0.69306</cdr:x>
      <cdr:y>0.16667</cdr:y>
    </cdr:from>
    <cdr:to>
      <cdr:x>0.83889</cdr:x>
      <cdr:y>0.28009</cdr:y>
    </cdr:to>
    <cdr:sp macro="" textlink="">
      <cdr:nvSpPr>
        <cdr:cNvPr id="2" name="对话气泡: 矩形 1">
          <a:extLst xmlns:a="http://schemas.openxmlformats.org/drawingml/2006/main">
            <a:ext uri="{FF2B5EF4-FFF2-40B4-BE49-F238E27FC236}">
              <a16:creationId xmlns:a16="http://schemas.microsoft.com/office/drawing/2014/main" id="{8ADDD920-0AF3-4FA6-A781-720215234C09}"/>
            </a:ext>
          </a:extLst>
        </cdr:cNvPr>
        <cdr:cNvSpPr/>
      </cdr:nvSpPr>
      <cdr:spPr>
        <a:xfrm xmlns:a="http://schemas.openxmlformats.org/drawingml/2006/main">
          <a:off x="3168650" y="457200"/>
          <a:ext cx="666750" cy="311150"/>
        </a:xfrm>
        <a:prstGeom xmlns:a="http://schemas.openxmlformats.org/drawingml/2006/main" prst="wedgeRectCallout">
          <a:avLst>
            <a:gd name="adj1" fmla="val -90357"/>
            <a:gd name="adj2" fmla="val 93112"/>
          </a:avLst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2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CN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215900</xdr:colOff>
      <xdr:row>2</xdr:row>
      <xdr:rowOff>19050</xdr:rowOff>
    </xdr:from>
    <xdr:to>
      <xdr:col>11</xdr:col>
      <xdr:colOff>476250</xdr:colOff>
      <xdr:row>16</xdr:row>
      <xdr:rowOff>95250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969FD08-730C-46B5-B5EC-5218B054A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806450</xdr:colOff>
      <xdr:row>0</xdr:row>
      <xdr:rowOff>107950</xdr:rowOff>
    </xdr:from>
    <xdr:to>
      <xdr:col>10</xdr:col>
      <xdr:colOff>361950</xdr:colOff>
      <xdr:row>14</xdr:row>
      <xdr:rowOff>184150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BE8B4C1-9CA2-41D2-BCC6-EB90CA056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219807</xdr:colOff>
      <xdr:row>0</xdr:row>
      <xdr:rowOff>181708</xdr:rowOff>
    </xdr:from>
    <xdr:to>
      <xdr:col>12</xdr:col>
      <xdr:colOff>334108</xdr:colOff>
      <xdr:row>18</xdr:row>
      <xdr:rowOff>140676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4A43A86-0909-4163-A21C-020B36AF9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5</xdr:row>
      <xdr:rowOff>101600</xdr:rowOff>
    </xdr:from>
    <xdr:to>
      <xdr:col>15</xdr:col>
      <xdr:colOff>285750</xdr:colOff>
      <xdr:row>19</xdr:row>
      <xdr:rowOff>177800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15D3436-185B-46DA-B954-8FD35D336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1</xdr:row>
      <xdr:rowOff>22860</xdr:rowOff>
    </xdr:from>
    <xdr:to>
      <xdr:col>9</xdr:col>
      <xdr:colOff>396240</xdr:colOff>
      <xdr:row>15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CD277E28-E448-477B-B908-E5A529DD99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0640" y="2133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527050</xdr:colOff>
      <xdr:row>3</xdr:row>
      <xdr:rowOff>0</xdr:rowOff>
    </xdr:from>
    <xdr:to>
      <xdr:col>8</xdr:col>
      <xdr:colOff>330200</xdr:colOff>
      <xdr:row>22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056E7189-E403-4BA8-88D9-ED5FBEF430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6650" y="552450"/>
              <a:ext cx="4070350" cy="3632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0</xdr:row>
      <xdr:rowOff>0</xdr:rowOff>
    </xdr:from>
    <xdr:to>
      <xdr:col>13</xdr:col>
      <xdr:colOff>38100</xdr:colOff>
      <xdr:row>24</xdr:row>
      <xdr:rowOff>188759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A600F30-BD2B-4CE8-92B0-9D8651A02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800" y="0"/>
          <a:ext cx="6769100" cy="477345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617220</xdr:colOff>
      <xdr:row>1</xdr:row>
      <xdr:rowOff>38099</xdr:rowOff>
    </xdr:from>
    <xdr:to>
      <xdr:col>10</xdr:col>
      <xdr:colOff>617220</xdr:colOff>
      <xdr:row>19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6D5C-4CAE-48BF-B5E9-7A87A7C3EC64}">
  <dimension ref="C17:E22"/>
  <sheetViews>
    <sheetView zoomScale="120" zoomScaleNormal="120" workbookViewId="0">
      <selection activeCell="H18" sqref="H18"/>
    </sheetView>
  </sheetViews>
  <sheetFormatPr defaultRowHeight="14.4" x14ac:dyDescent="0.25"/>
  <sheetData>
    <row r="17" spans="3:5" x14ac:dyDescent="0.25">
      <c r="C17" s="54" t="s">
        <v>108</v>
      </c>
      <c r="D17" s="54" t="s">
        <v>109</v>
      </c>
    </row>
    <row r="18" spans="3:5" x14ac:dyDescent="0.25">
      <c r="D18" s="54" t="s">
        <v>110</v>
      </c>
      <c r="E18" s="54" t="s">
        <v>111</v>
      </c>
    </row>
    <row r="19" spans="3:5" x14ac:dyDescent="0.25">
      <c r="D19" s="54" t="s">
        <v>112</v>
      </c>
    </row>
    <row r="20" spans="3:5" x14ac:dyDescent="0.25">
      <c r="D20" s="54" t="s">
        <v>113</v>
      </c>
    </row>
    <row r="21" spans="3:5" x14ac:dyDescent="0.25">
      <c r="D21" s="54" t="s">
        <v>114</v>
      </c>
    </row>
    <row r="22" spans="3:5" x14ac:dyDescent="0.25">
      <c r="D22" s="54" t="s">
        <v>115</v>
      </c>
    </row>
  </sheetData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1"/>
  <sheetViews>
    <sheetView zoomScale="120" zoomScaleNormal="120" workbookViewId="0">
      <selection activeCell="F19" sqref="F19"/>
    </sheetView>
  </sheetViews>
  <sheetFormatPr defaultColWidth="8.88671875" defaultRowHeight="15" x14ac:dyDescent="0.25"/>
  <cols>
    <col min="1" max="1" width="8.88671875" style="31"/>
    <col min="2" max="3" width="16.44140625" style="31" customWidth="1"/>
    <col min="4" max="4" width="12.33203125" style="31" customWidth="1"/>
    <col min="5" max="5" width="16.44140625" style="31" customWidth="1"/>
    <col min="6" max="16384" width="8.88671875" style="31"/>
  </cols>
  <sheetData>
    <row r="2" spans="2:5" ht="31.2" x14ac:dyDescent="0.25">
      <c r="B2" s="20" t="s">
        <v>0</v>
      </c>
      <c r="C2" s="20" t="s">
        <v>1</v>
      </c>
      <c r="D2" s="20" t="s">
        <v>2</v>
      </c>
      <c r="E2" s="21" t="s">
        <v>3</v>
      </c>
    </row>
    <row r="3" spans="2:5" x14ac:dyDescent="0.25">
      <c r="B3" s="22">
        <v>2000</v>
      </c>
      <c r="C3" s="23">
        <v>7857.7</v>
      </c>
      <c r="D3" s="22">
        <v>2231.3000000000002</v>
      </c>
      <c r="E3" s="24">
        <v>100.4</v>
      </c>
    </row>
    <row r="4" spans="2:5" x14ac:dyDescent="0.25">
      <c r="B4" s="25">
        <v>2001</v>
      </c>
      <c r="C4" s="23">
        <v>8621.7000000000007</v>
      </c>
      <c r="D4" s="25">
        <v>2288.9</v>
      </c>
      <c r="E4" s="24">
        <v>100.7</v>
      </c>
    </row>
    <row r="5" spans="2:5" x14ac:dyDescent="0.25">
      <c r="B5" s="22">
        <v>2002</v>
      </c>
      <c r="C5" s="23">
        <v>9398.1</v>
      </c>
      <c r="D5" s="22">
        <v>2402.6999999999998</v>
      </c>
      <c r="E5" s="24">
        <v>99.2</v>
      </c>
    </row>
    <row r="6" spans="2:5" x14ac:dyDescent="0.25">
      <c r="B6" s="25">
        <v>2003</v>
      </c>
      <c r="C6" s="23">
        <v>10542</v>
      </c>
      <c r="D6" s="25">
        <v>2540.5</v>
      </c>
      <c r="E6" s="24">
        <v>101.2</v>
      </c>
    </row>
    <row r="7" spans="2:5" x14ac:dyDescent="0.25">
      <c r="B7" s="22">
        <v>2004</v>
      </c>
      <c r="C7" s="23">
        <v>12335.6</v>
      </c>
      <c r="D7" s="22">
        <v>2948.6</v>
      </c>
      <c r="E7" s="24">
        <v>103.9</v>
      </c>
    </row>
    <row r="8" spans="2:5" x14ac:dyDescent="0.25">
      <c r="B8" s="25">
        <v>2005</v>
      </c>
      <c r="C8" s="23">
        <v>14185.4</v>
      </c>
      <c r="D8" s="25">
        <v>3126.1</v>
      </c>
      <c r="E8" s="24">
        <v>101.8</v>
      </c>
    </row>
    <row r="9" spans="2:5" x14ac:dyDescent="0.25">
      <c r="B9" s="22">
        <v>2006</v>
      </c>
      <c r="C9" s="23">
        <v>16499.7</v>
      </c>
      <c r="D9" s="22">
        <v>3543.58</v>
      </c>
      <c r="E9" s="24">
        <v>101.5</v>
      </c>
    </row>
    <row r="10" spans="2:5" x14ac:dyDescent="0.25">
      <c r="B10" s="25">
        <v>2007</v>
      </c>
      <c r="C10" s="23">
        <v>20169.5</v>
      </c>
      <c r="D10" s="25">
        <v>3954.07</v>
      </c>
      <c r="E10" s="24">
        <v>104.8</v>
      </c>
    </row>
    <row r="11" spans="2:5" x14ac:dyDescent="0.25">
      <c r="B11" s="22">
        <v>2008</v>
      </c>
      <c r="C11" s="23">
        <v>23707.7</v>
      </c>
      <c r="D11" s="22">
        <v>4156.91</v>
      </c>
      <c r="E11" s="24">
        <v>105.9</v>
      </c>
    </row>
    <row r="12" spans="2:5" x14ac:dyDescent="0.25">
      <c r="B12" s="25">
        <v>2009</v>
      </c>
      <c r="C12" s="23">
        <v>25607.5</v>
      </c>
      <c r="D12" s="25">
        <v>4162.18</v>
      </c>
      <c r="E12" s="24">
        <v>99.3</v>
      </c>
    </row>
    <row r="13" spans="2:5" x14ac:dyDescent="0.25">
      <c r="B13" s="22">
        <v>2010</v>
      </c>
      <c r="C13" s="23">
        <v>30015</v>
      </c>
      <c r="D13" s="22">
        <v>4490.16</v>
      </c>
      <c r="E13" s="24">
        <v>103.3</v>
      </c>
    </row>
    <row r="14" spans="2:5" x14ac:dyDescent="0.25">
      <c r="B14" s="25">
        <v>2011</v>
      </c>
      <c r="C14" s="23">
        <v>35197.800000000003</v>
      </c>
      <c r="D14" s="25">
        <v>4834.5</v>
      </c>
      <c r="E14" s="24">
        <v>105.4</v>
      </c>
    </row>
    <row r="15" spans="2:5" x14ac:dyDescent="0.25">
      <c r="B15" s="22">
        <v>2012</v>
      </c>
      <c r="C15" s="23">
        <v>38549.5</v>
      </c>
      <c r="D15" s="22">
        <v>4778.58</v>
      </c>
      <c r="E15" s="24">
        <v>102.6</v>
      </c>
    </row>
    <row r="16" spans="2:5" x14ac:dyDescent="0.25">
      <c r="B16" s="26">
        <v>2013</v>
      </c>
      <c r="C16" s="27">
        <v>41907.599999999999</v>
      </c>
      <c r="D16" s="26">
        <v>5061.5</v>
      </c>
      <c r="E16" s="28">
        <v>102.6</v>
      </c>
    </row>
    <row r="17" spans="2:8" x14ac:dyDescent="0.25">
      <c r="B17" s="29"/>
      <c r="C17" s="30"/>
      <c r="D17" s="29"/>
      <c r="E17" s="30"/>
    </row>
    <row r="18" spans="2:8" x14ac:dyDescent="0.25">
      <c r="C18" s="31" t="s">
        <v>4</v>
      </c>
    </row>
    <row r="19" spans="2:8" x14ac:dyDescent="0.25">
      <c r="B19" s="31" t="s">
        <v>5</v>
      </c>
      <c r="C19" s="31" t="s">
        <v>6</v>
      </c>
    </row>
    <row r="21" spans="2:8" x14ac:dyDescent="0.25">
      <c r="H21" s="31" t="s">
        <v>7</v>
      </c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1"/>
  <sheetViews>
    <sheetView workbookViewId="0">
      <selection activeCell="H16" sqref="H16"/>
    </sheetView>
  </sheetViews>
  <sheetFormatPr defaultColWidth="8.88671875" defaultRowHeight="15" x14ac:dyDescent="0.25"/>
  <cols>
    <col min="1" max="1" width="8.88671875" style="31"/>
    <col min="2" max="3" width="16.44140625" style="31" customWidth="1"/>
    <col min="4" max="4" width="12.33203125" style="31" customWidth="1"/>
    <col min="5" max="5" width="16.44140625" style="31" customWidth="1"/>
    <col min="6" max="16384" width="8.88671875" style="31"/>
  </cols>
  <sheetData>
    <row r="2" spans="2:5" ht="31.2" x14ac:dyDescent="0.25">
      <c r="B2" s="20" t="s">
        <v>0</v>
      </c>
      <c r="C2" s="20" t="s">
        <v>1</v>
      </c>
      <c r="D2" s="20" t="s">
        <v>2</v>
      </c>
      <c r="E2" s="21" t="s">
        <v>3</v>
      </c>
    </row>
    <row r="3" spans="2:5" x14ac:dyDescent="0.25">
      <c r="B3" s="22">
        <v>2000</v>
      </c>
      <c r="C3" s="23">
        <v>7857.7</v>
      </c>
      <c r="D3" s="22">
        <v>2231.3000000000002</v>
      </c>
      <c r="E3" s="24">
        <v>100.4</v>
      </c>
    </row>
    <row r="4" spans="2:5" x14ac:dyDescent="0.25">
      <c r="B4" s="25">
        <v>2001</v>
      </c>
      <c r="C4" s="23">
        <v>8621.7000000000007</v>
      </c>
      <c r="D4" s="25">
        <v>2288.9</v>
      </c>
      <c r="E4" s="24">
        <v>100.7</v>
      </c>
    </row>
    <row r="5" spans="2:5" x14ac:dyDescent="0.25">
      <c r="B5" s="22">
        <v>2002</v>
      </c>
      <c r="C5" s="23">
        <v>9398.1</v>
      </c>
      <c r="D5" s="22">
        <v>2402.6999999999998</v>
      </c>
      <c r="E5" s="24">
        <v>99.2</v>
      </c>
    </row>
    <row r="6" spans="2:5" x14ac:dyDescent="0.25">
      <c r="B6" s="25">
        <v>2003</v>
      </c>
      <c r="C6" s="23">
        <v>10542</v>
      </c>
      <c r="D6" s="25">
        <v>2540.5</v>
      </c>
      <c r="E6" s="24">
        <v>101.2</v>
      </c>
    </row>
    <row r="7" spans="2:5" x14ac:dyDescent="0.25">
      <c r="B7" s="22">
        <v>2004</v>
      </c>
      <c r="C7" s="23">
        <v>12335.6</v>
      </c>
      <c r="D7" s="22">
        <v>2948.6</v>
      </c>
      <c r="E7" s="24">
        <v>103.9</v>
      </c>
    </row>
    <row r="8" spans="2:5" x14ac:dyDescent="0.25">
      <c r="B8" s="25">
        <v>2005</v>
      </c>
      <c r="C8" s="23">
        <v>14185.4</v>
      </c>
      <c r="D8" s="25">
        <v>3126.1</v>
      </c>
      <c r="E8" s="24">
        <v>101.8</v>
      </c>
    </row>
    <row r="9" spans="2:5" x14ac:dyDescent="0.25">
      <c r="B9" s="22">
        <v>2006</v>
      </c>
      <c r="C9" s="23">
        <v>16499.7</v>
      </c>
      <c r="D9" s="22">
        <v>3543.58</v>
      </c>
      <c r="E9" s="24">
        <v>101.5</v>
      </c>
    </row>
    <row r="10" spans="2:5" x14ac:dyDescent="0.25">
      <c r="B10" s="25">
        <v>2007</v>
      </c>
      <c r="C10" s="23">
        <v>20169.5</v>
      </c>
      <c r="D10" s="25">
        <v>3954.07</v>
      </c>
      <c r="E10" s="24">
        <v>104.8</v>
      </c>
    </row>
    <row r="11" spans="2:5" x14ac:dyDescent="0.25">
      <c r="B11" s="22">
        <v>2008</v>
      </c>
      <c r="C11" s="23">
        <v>23707.7</v>
      </c>
      <c r="D11" s="22">
        <v>4156.91</v>
      </c>
      <c r="E11" s="24">
        <v>105.9</v>
      </c>
    </row>
    <row r="12" spans="2:5" x14ac:dyDescent="0.25">
      <c r="B12" s="25">
        <v>2009</v>
      </c>
      <c r="C12" s="23">
        <v>25607.5</v>
      </c>
      <c r="D12" s="25">
        <v>4162.18</v>
      </c>
      <c r="E12" s="24">
        <v>99.3</v>
      </c>
    </row>
    <row r="13" spans="2:5" x14ac:dyDescent="0.25">
      <c r="B13" s="22">
        <v>2010</v>
      </c>
      <c r="C13" s="23">
        <v>30015</v>
      </c>
      <c r="D13" s="22">
        <v>4490.16</v>
      </c>
      <c r="E13" s="24">
        <v>103.3</v>
      </c>
    </row>
    <row r="14" spans="2:5" x14ac:dyDescent="0.25">
      <c r="B14" s="25">
        <v>2011</v>
      </c>
      <c r="C14" s="23">
        <v>35197.800000000003</v>
      </c>
      <c r="D14" s="25">
        <v>4834.5</v>
      </c>
      <c r="E14" s="24">
        <v>105.4</v>
      </c>
    </row>
    <row r="15" spans="2:5" x14ac:dyDescent="0.25">
      <c r="B15" s="22">
        <v>2012</v>
      </c>
      <c r="C15" s="23">
        <v>38549.5</v>
      </c>
      <c r="D15" s="22">
        <v>4778.58</v>
      </c>
      <c r="E15" s="24">
        <v>102.6</v>
      </c>
    </row>
    <row r="16" spans="2:5" x14ac:dyDescent="0.25">
      <c r="B16" s="26">
        <v>2013</v>
      </c>
      <c r="C16" s="27">
        <v>41907.599999999999</v>
      </c>
      <c r="D16" s="26">
        <v>5061.5</v>
      </c>
      <c r="E16" s="28">
        <v>102.6</v>
      </c>
    </row>
    <row r="17" spans="2:8" x14ac:dyDescent="0.25">
      <c r="B17" s="29"/>
      <c r="C17" s="30"/>
      <c r="D17" s="29"/>
      <c r="E17" s="30"/>
    </row>
    <row r="18" spans="2:8" x14ac:dyDescent="0.25">
      <c r="C18" s="31" t="s">
        <v>4</v>
      </c>
    </row>
    <row r="19" spans="2:8" x14ac:dyDescent="0.25">
      <c r="B19" s="31" t="s">
        <v>5</v>
      </c>
      <c r="C19" s="31" t="s">
        <v>6</v>
      </c>
    </row>
    <row r="21" spans="2:8" x14ac:dyDescent="0.25">
      <c r="H21" s="31" t="s">
        <v>7</v>
      </c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2:O21"/>
  <sheetViews>
    <sheetView workbookViewId="0">
      <selection activeCell="E23" sqref="E23"/>
    </sheetView>
  </sheetViews>
  <sheetFormatPr defaultColWidth="8.88671875" defaultRowHeight="15" x14ac:dyDescent="0.25"/>
  <cols>
    <col min="1" max="1" width="8.88671875" style="31"/>
    <col min="2" max="3" width="16.44140625" style="31" customWidth="1"/>
    <col min="4" max="4" width="12.33203125" style="31" customWidth="1"/>
    <col min="5" max="5" width="16.44140625" style="31" customWidth="1"/>
    <col min="6" max="16384" width="8.88671875" style="31"/>
  </cols>
  <sheetData>
    <row r="2" spans="2:15" ht="31.2" x14ac:dyDescent="0.25">
      <c r="B2" s="20" t="s">
        <v>0</v>
      </c>
      <c r="C2" s="20" t="s">
        <v>1</v>
      </c>
      <c r="D2" s="20" t="s">
        <v>2</v>
      </c>
      <c r="E2" s="21" t="s">
        <v>3</v>
      </c>
    </row>
    <row r="3" spans="2:15" x14ac:dyDescent="0.25">
      <c r="B3" s="22">
        <v>2000</v>
      </c>
      <c r="C3" s="23">
        <v>7857.7</v>
      </c>
      <c r="D3" s="22">
        <v>2231.3000000000002</v>
      </c>
      <c r="E3" s="24">
        <v>100.4</v>
      </c>
      <c r="G3" s="32"/>
      <c r="H3" s="32"/>
      <c r="I3" s="32"/>
      <c r="J3" s="32"/>
      <c r="K3" s="32"/>
      <c r="L3" s="32"/>
    </row>
    <row r="4" spans="2:15" x14ac:dyDescent="0.25">
      <c r="B4" s="25">
        <v>2001</v>
      </c>
      <c r="C4" s="23">
        <v>8621.7000000000007</v>
      </c>
      <c r="D4" s="25">
        <v>2288.9</v>
      </c>
      <c r="E4" s="24">
        <v>100.7</v>
      </c>
    </row>
    <row r="5" spans="2:15" x14ac:dyDescent="0.25">
      <c r="B5" s="22">
        <v>2002</v>
      </c>
      <c r="C5" s="23">
        <v>9398.1</v>
      </c>
      <c r="D5" s="22">
        <v>2402.6999999999998</v>
      </c>
      <c r="E5" s="24">
        <v>99.2</v>
      </c>
      <c r="G5" s="32"/>
      <c r="H5" s="32"/>
      <c r="I5" s="32"/>
      <c r="J5" s="32"/>
      <c r="K5" s="32"/>
      <c r="L5" s="32"/>
      <c r="M5" s="32"/>
      <c r="N5" s="32"/>
      <c r="O5" s="32"/>
    </row>
    <row r="6" spans="2:15" x14ac:dyDescent="0.25">
      <c r="B6" s="25">
        <v>2003</v>
      </c>
      <c r="C6" s="23">
        <v>10542</v>
      </c>
      <c r="D6" s="25">
        <v>2540.5</v>
      </c>
      <c r="E6" s="24">
        <v>101.2</v>
      </c>
    </row>
    <row r="7" spans="2:15" x14ac:dyDescent="0.25">
      <c r="B7" s="22">
        <v>2004</v>
      </c>
      <c r="C7" s="23">
        <v>12335.6</v>
      </c>
      <c r="D7" s="22">
        <v>2948.6</v>
      </c>
      <c r="E7" s="24">
        <v>103.9</v>
      </c>
    </row>
    <row r="8" spans="2:15" x14ac:dyDescent="0.25">
      <c r="B8" s="25">
        <v>2005</v>
      </c>
      <c r="C8" s="23">
        <v>14185.4</v>
      </c>
      <c r="D8" s="25">
        <v>3126.1</v>
      </c>
      <c r="E8" s="24">
        <v>101.8</v>
      </c>
    </row>
    <row r="9" spans="2:15" x14ac:dyDescent="0.25">
      <c r="B9" s="22">
        <v>2006</v>
      </c>
      <c r="C9" s="23">
        <v>16499.7</v>
      </c>
      <c r="D9" s="22">
        <v>3543.58</v>
      </c>
      <c r="E9" s="24">
        <v>101.5</v>
      </c>
    </row>
    <row r="10" spans="2:15" x14ac:dyDescent="0.25">
      <c r="B10" s="25">
        <v>2007</v>
      </c>
      <c r="C10" s="23">
        <v>20169.5</v>
      </c>
      <c r="D10" s="25">
        <v>3954.07</v>
      </c>
      <c r="E10" s="24">
        <v>104.8</v>
      </c>
    </row>
    <row r="11" spans="2:15" x14ac:dyDescent="0.25">
      <c r="B11" s="22">
        <v>2008</v>
      </c>
      <c r="C11" s="23">
        <v>23707.7</v>
      </c>
      <c r="D11" s="22">
        <v>4156.91</v>
      </c>
      <c r="E11" s="24">
        <v>105.9</v>
      </c>
    </row>
    <row r="12" spans="2:15" x14ac:dyDescent="0.25">
      <c r="B12" s="25">
        <v>2009</v>
      </c>
      <c r="C12" s="23">
        <v>25607.5</v>
      </c>
      <c r="D12" s="25">
        <v>4162.18</v>
      </c>
      <c r="E12" s="24">
        <v>99.3</v>
      </c>
    </row>
    <row r="13" spans="2:15" x14ac:dyDescent="0.25">
      <c r="B13" s="22">
        <v>2010</v>
      </c>
      <c r="C13" s="23">
        <v>30015</v>
      </c>
      <c r="D13" s="22">
        <v>4490.16</v>
      </c>
      <c r="E13" s="24">
        <v>103.3</v>
      </c>
    </row>
    <row r="14" spans="2:15" x14ac:dyDescent="0.25">
      <c r="B14" s="25">
        <v>2011</v>
      </c>
      <c r="C14" s="23">
        <v>35197.800000000003</v>
      </c>
      <c r="D14" s="25">
        <v>4834.5</v>
      </c>
      <c r="E14" s="24">
        <v>105.4</v>
      </c>
    </row>
    <row r="15" spans="2:15" x14ac:dyDescent="0.25">
      <c r="B15" s="22">
        <v>2012</v>
      </c>
      <c r="C15" s="23">
        <v>38549.5</v>
      </c>
      <c r="D15" s="22">
        <v>4778.58</v>
      </c>
      <c r="E15" s="24">
        <v>102.6</v>
      </c>
    </row>
    <row r="16" spans="2:15" x14ac:dyDescent="0.25">
      <c r="B16" s="26">
        <v>2013</v>
      </c>
      <c r="C16" s="27">
        <v>41907.599999999999</v>
      </c>
      <c r="D16" s="26">
        <v>5061.5</v>
      </c>
      <c r="E16" s="28">
        <v>102.6</v>
      </c>
    </row>
    <row r="17" spans="2:8" x14ac:dyDescent="0.25">
      <c r="B17" s="29"/>
      <c r="C17" s="30"/>
      <c r="D17" s="29"/>
      <c r="E17" s="30"/>
    </row>
    <row r="18" spans="2:8" x14ac:dyDescent="0.25">
      <c r="C18" s="31" t="s">
        <v>4</v>
      </c>
    </row>
    <row r="19" spans="2:8" x14ac:dyDescent="0.25">
      <c r="B19" s="31" t="s">
        <v>5</v>
      </c>
      <c r="C19" s="31" t="s">
        <v>6</v>
      </c>
    </row>
    <row r="21" spans="2:8" x14ac:dyDescent="0.25">
      <c r="H21" s="31" t="s">
        <v>7</v>
      </c>
    </row>
  </sheetData>
  <phoneticPr fontId="7" type="noConversion"/>
  <pageMargins left="0.69930555555555596" right="0.69930555555555596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B2:O21"/>
  <sheetViews>
    <sheetView workbookViewId="0">
      <selection activeCell="D25" sqref="D25"/>
    </sheetView>
  </sheetViews>
  <sheetFormatPr defaultColWidth="8.88671875" defaultRowHeight="15" x14ac:dyDescent="0.25"/>
  <cols>
    <col min="1" max="1" width="8.88671875" style="31"/>
    <col min="2" max="3" width="16.44140625" style="31" customWidth="1"/>
    <col min="4" max="4" width="12.33203125" style="31" customWidth="1"/>
    <col min="5" max="5" width="16.44140625" style="31" customWidth="1"/>
    <col min="6" max="16384" width="8.88671875" style="31"/>
  </cols>
  <sheetData>
    <row r="2" spans="2:15" ht="31.2" x14ac:dyDescent="0.25">
      <c r="B2" s="20" t="s">
        <v>0</v>
      </c>
      <c r="C2" s="20" t="s">
        <v>1</v>
      </c>
      <c r="D2" s="20" t="s">
        <v>2</v>
      </c>
      <c r="E2" s="21" t="s">
        <v>3</v>
      </c>
    </row>
    <row r="3" spans="2:15" x14ac:dyDescent="0.25">
      <c r="B3" s="22">
        <v>2000</v>
      </c>
      <c r="C3" s="23">
        <v>7857.7</v>
      </c>
      <c r="D3" s="22">
        <v>2231.3000000000002</v>
      </c>
      <c r="E3" s="24">
        <v>100.4</v>
      </c>
      <c r="G3" s="32"/>
      <c r="H3" s="32"/>
      <c r="I3" s="32"/>
      <c r="J3" s="32"/>
      <c r="K3" s="32"/>
      <c r="L3" s="32"/>
    </row>
    <row r="4" spans="2:15" x14ac:dyDescent="0.25">
      <c r="B4" s="25">
        <v>2001</v>
      </c>
      <c r="C4" s="23">
        <v>8621.7000000000007</v>
      </c>
      <c r="D4" s="25">
        <v>2288.9</v>
      </c>
      <c r="E4" s="24">
        <v>100.7</v>
      </c>
    </row>
    <row r="5" spans="2:15" x14ac:dyDescent="0.25">
      <c r="B5" s="22">
        <v>2002</v>
      </c>
      <c r="C5" s="23">
        <v>9398.1</v>
      </c>
      <c r="D5" s="22">
        <v>2402.6999999999998</v>
      </c>
      <c r="E5" s="24">
        <v>99.2</v>
      </c>
      <c r="G5" s="32"/>
      <c r="H5" s="32"/>
      <c r="I5" s="32"/>
      <c r="J5" s="32"/>
      <c r="K5" s="32"/>
      <c r="L5" s="32"/>
      <c r="M5" s="32"/>
      <c r="N5" s="32"/>
      <c r="O5" s="32"/>
    </row>
    <row r="6" spans="2:15" x14ac:dyDescent="0.25">
      <c r="B6" s="25">
        <v>2003</v>
      </c>
      <c r="C6" s="23">
        <v>10542</v>
      </c>
      <c r="D6" s="25">
        <v>2540.5</v>
      </c>
      <c r="E6" s="24">
        <v>101.2</v>
      </c>
    </row>
    <row r="7" spans="2:15" x14ac:dyDescent="0.25">
      <c r="B7" s="22">
        <v>2004</v>
      </c>
      <c r="C7" s="23">
        <v>12335.6</v>
      </c>
      <c r="D7" s="22">
        <v>2948.6</v>
      </c>
      <c r="E7" s="24">
        <v>103.9</v>
      </c>
    </row>
    <row r="8" spans="2:15" x14ac:dyDescent="0.25">
      <c r="B8" s="25">
        <v>2005</v>
      </c>
      <c r="C8" s="23">
        <v>14185.4</v>
      </c>
      <c r="D8" s="25">
        <v>3126.1</v>
      </c>
      <c r="E8" s="24">
        <v>101.8</v>
      </c>
    </row>
    <row r="9" spans="2:15" x14ac:dyDescent="0.25">
      <c r="B9" s="22">
        <v>2006</v>
      </c>
      <c r="C9" s="23">
        <v>16499.7</v>
      </c>
      <c r="D9" s="22">
        <v>3543.58</v>
      </c>
      <c r="E9" s="24">
        <v>101.5</v>
      </c>
    </row>
    <row r="10" spans="2:15" x14ac:dyDescent="0.25">
      <c r="B10" s="25">
        <v>2007</v>
      </c>
      <c r="C10" s="23">
        <v>20169.5</v>
      </c>
      <c r="D10" s="25">
        <v>3954.07</v>
      </c>
      <c r="E10" s="24">
        <v>104.8</v>
      </c>
    </row>
    <row r="11" spans="2:15" x14ac:dyDescent="0.25">
      <c r="B11" s="22">
        <v>2008</v>
      </c>
      <c r="C11" s="23">
        <v>23707.7</v>
      </c>
      <c r="D11" s="22">
        <v>4156.91</v>
      </c>
      <c r="E11" s="24">
        <v>105.9</v>
      </c>
    </row>
    <row r="12" spans="2:15" x14ac:dyDescent="0.25">
      <c r="B12" s="25">
        <v>2009</v>
      </c>
      <c r="C12" s="23">
        <v>25607.5</v>
      </c>
      <c r="D12" s="25">
        <v>4162.18</v>
      </c>
      <c r="E12" s="24">
        <v>99.3</v>
      </c>
    </row>
    <row r="13" spans="2:15" x14ac:dyDescent="0.25">
      <c r="B13" s="22">
        <v>2010</v>
      </c>
      <c r="C13" s="23">
        <v>30015</v>
      </c>
      <c r="D13" s="22">
        <v>4490.16</v>
      </c>
      <c r="E13" s="24">
        <v>103.3</v>
      </c>
    </row>
    <row r="14" spans="2:15" x14ac:dyDescent="0.25">
      <c r="B14" s="25">
        <v>2011</v>
      </c>
      <c r="C14" s="23">
        <v>35197.800000000003</v>
      </c>
      <c r="D14" s="25">
        <v>4834.5</v>
      </c>
      <c r="E14" s="24">
        <v>105.4</v>
      </c>
    </row>
    <row r="15" spans="2:15" x14ac:dyDescent="0.25">
      <c r="B15" s="22">
        <v>2012</v>
      </c>
      <c r="C15" s="23">
        <v>38549.5</v>
      </c>
      <c r="D15" s="22">
        <v>4778.58</v>
      </c>
      <c r="E15" s="24">
        <v>102.6</v>
      </c>
    </row>
    <row r="16" spans="2:15" x14ac:dyDescent="0.25">
      <c r="B16" s="26">
        <v>2013</v>
      </c>
      <c r="C16" s="27">
        <v>41907.599999999999</v>
      </c>
      <c r="D16" s="26">
        <v>5061.5</v>
      </c>
      <c r="E16" s="28">
        <v>102.6</v>
      </c>
    </row>
    <row r="17" spans="2:8" x14ac:dyDescent="0.25">
      <c r="B17" s="29"/>
      <c r="C17" s="30"/>
      <c r="D17" s="29"/>
      <c r="E17" s="30"/>
    </row>
    <row r="18" spans="2:8" x14ac:dyDescent="0.25">
      <c r="C18" s="31" t="s">
        <v>4</v>
      </c>
    </row>
    <row r="19" spans="2:8" x14ac:dyDescent="0.25">
      <c r="B19" s="31" t="s">
        <v>5</v>
      </c>
      <c r="C19" s="31" t="s">
        <v>6</v>
      </c>
    </row>
    <row r="21" spans="2:8" x14ac:dyDescent="0.25">
      <c r="H21" s="31" t="s">
        <v>7</v>
      </c>
    </row>
  </sheetData>
  <phoneticPr fontId="7" type="noConversion"/>
  <pageMargins left="0.69930555555555596" right="0.69930555555555596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2:O21"/>
  <sheetViews>
    <sheetView workbookViewId="0">
      <selection activeCell="D24" sqref="D24"/>
    </sheetView>
  </sheetViews>
  <sheetFormatPr defaultColWidth="8.88671875" defaultRowHeight="15" x14ac:dyDescent="0.25"/>
  <cols>
    <col min="1" max="1" width="8.88671875" style="31"/>
    <col min="2" max="3" width="16.44140625" style="31" customWidth="1"/>
    <col min="4" max="4" width="12.33203125" style="31" customWidth="1"/>
    <col min="5" max="5" width="16.44140625" style="31" customWidth="1"/>
    <col min="6" max="16384" width="8.88671875" style="31"/>
  </cols>
  <sheetData>
    <row r="2" spans="2:15" ht="31.2" x14ac:dyDescent="0.25">
      <c r="B2" s="20" t="s">
        <v>0</v>
      </c>
      <c r="C2" s="20" t="s">
        <v>1</v>
      </c>
      <c r="D2" s="20" t="s">
        <v>2</v>
      </c>
      <c r="E2" s="21" t="s">
        <v>3</v>
      </c>
    </row>
    <row r="3" spans="2:15" x14ac:dyDescent="0.25">
      <c r="B3" s="22">
        <v>2000</v>
      </c>
      <c r="C3" s="23">
        <v>7857.7</v>
      </c>
      <c r="D3" s="22">
        <v>2231.3000000000002</v>
      </c>
      <c r="E3" s="24">
        <v>100.4</v>
      </c>
      <c r="G3" s="32"/>
      <c r="H3" s="32"/>
      <c r="I3" s="32"/>
      <c r="J3" s="32"/>
      <c r="K3" s="32"/>
      <c r="L3" s="32"/>
    </row>
    <row r="4" spans="2:15" x14ac:dyDescent="0.25">
      <c r="B4" s="25">
        <v>2001</v>
      </c>
      <c r="C4" s="23">
        <v>8621.7000000000007</v>
      </c>
      <c r="D4" s="25">
        <v>2288.9</v>
      </c>
      <c r="E4" s="24">
        <v>100.7</v>
      </c>
    </row>
    <row r="5" spans="2:15" x14ac:dyDescent="0.25">
      <c r="B5" s="22">
        <v>2002</v>
      </c>
      <c r="C5" s="23">
        <v>9398.1</v>
      </c>
      <c r="D5" s="22">
        <v>2402.6999999999998</v>
      </c>
      <c r="E5" s="24">
        <v>99.2</v>
      </c>
      <c r="G5" s="32"/>
      <c r="H5" s="32"/>
      <c r="I5" s="32"/>
      <c r="J5" s="32"/>
      <c r="K5" s="32"/>
      <c r="L5" s="32"/>
      <c r="M5" s="32"/>
      <c r="N5" s="32"/>
      <c r="O5" s="32"/>
    </row>
    <row r="6" spans="2:15" x14ac:dyDescent="0.25">
      <c r="B6" s="25">
        <v>2003</v>
      </c>
      <c r="C6" s="23">
        <v>10542</v>
      </c>
      <c r="D6" s="25">
        <v>2540.5</v>
      </c>
      <c r="E6" s="24">
        <v>101.2</v>
      </c>
    </row>
    <row r="7" spans="2:15" x14ac:dyDescent="0.25">
      <c r="B7" s="22">
        <v>2004</v>
      </c>
      <c r="C7" s="23">
        <v>12335.6</v>
      </c>
      <c r="D7" s="22">
        <v>2948.6</v>
      </c>
      <c r="E7" s="24">
        <v>103.9</v>
      </c>
    </row>
    <row r="8" spans="2:15" x14ac:dyDescent="0.25">
      <c r="B8" s="25">
        <v>2005</v>
      </c>
      <c r="C8" s="23">
        <v>14185.4</v>
      </c>
      <c r="D8" s="25">
        <v>3126.1</v>
      </c>
      <c r="E8" s="24">
        <v>101.8</v>
      </c>
    </row>
    <row r="9" spans="2:15" x14ac:dyDescent="0.25">
      <c r="B9" s="22">
        <v>2006</v>
      </c>
      <c r="C9" s="23">
        <v>16499.7</v>
      </c>
      <c r="D9" s="22">
        <v>3543.58</v>
      </c>
      <c r="E9" s="24">
        <v>101.5</v>
      </c>
    </row>
    <row r="10" spans="2:15" x14ac:dyDescent="0.25">
      <c r="B10" s="25">
        <v>2007</v>
      </c>
      <c r="C10" s="23">
        <v>20169.5</v>
      </c>
      <c r="D10" s="25">
        <v>3954.07</v>
      </c>
      <c r="E10" s="24">
        <v>104.8</v>
      </c>
    </row>
    <row r="11" spans="2:15" x14ac:dyDescent="0.25">
      <c r="B11" s="22">
        <v>2008</v>
      </c>
      <c r="C11" s="23">
        <v>23707.7</v>
      </c>
      <c r="D11" s="22">
        <v>4156.91</v>
      </c>
      <c r="E11" s="24">
        <v>105.9</v>
      </c>
    </row>
    <row r="12" spans="2:15" x14ac:dyDescent="0.25">
      <c r="B12" s="25">
        <v>2009</v>
      </c>
      <c r="C12" s="23">
        <v>25607.5</v>
      </c>
      <c r="D12" s="25">
        <v>4162.18</v>
      </c>
      <c r="E12" s="24">
        <v>99.3</v>
      </c>
    </row>
    <row r="13" spans="2:15" x14ac:dyDescent="0.25">
      <c r="B13" s="22">
        <v>2010</v>
      </c>
      <c r="C13" s="23">
        <v>30015</v>
      </c>
      <c r="D13" s="22">
        <v>4490.16</v>
      </c>
      <c r="E13" s="24">
        <v>103.3</v>
      </c>
    </row>
    <row r="14" spans="2:15" x14ac:dyDescent="0.25">
      <c r="B14" s="25">
        <v>2011</v>
      </c>
      <c r="C14" s="23">
        <v>35197.800000000003</v>
      </c>
      <c r="D14" s="25">
        <v>4834.5</v>
      </c>
      <c r="E14" s="24">
        <v>105.4</v>
      </c>
      <c r="O14" s="61"/>
    </row>
    <row r="15" spans="2:15" x14ac:dyDescent="0.25">
      <c r="B15" s="22">
        <v>2012</v>
      </c>
      <c r="C15" s="23">
        <v>38549.5</v>
      </c>
      <c r="D15" s="22">
        <v>4778.58</v>
      </c>
      <c r="E15" s="24">
        <v>102.6</v>
      </c>
    </row>
    <row r="16" spans="2:15" x14ac:dyDescent="0.25">
      <c r="B16" s="26">
        <v>2013</v>
      </c>
      <c r="C16" s="27">
        <v>41907.599999999999</v>
      </c>
      <c r="D16" s="26">
        <v>5061.5</v>
      </c>
      <c r="E16" s="28">
        <v>102.6</v>
      </c>
    </row>
    <row r="17" spans="2:8" x14ac:dyDescent="0.25">
      <c r="B17" s="29"/>
      <c r="C17" s="30"/>
      <c r="D17" s="29"/>
      <c r="E17" s="30"/>
    </row>
    <row r="18" spans="2:8" x14ac:dyDescent="0.25">
      <c r="C18" s="31" t="s">
        <v>4</v>
      </c>
    </row>
    <row r="19" spans="2:8" x14ac:dyDescent="0.25">
      <c r="B19" s="31" t="s">
        <v>5</v>
      </c>
      <c r="C19" s="31" t="s">
        <v>6</v>
      </c>
    </row>
    <row r="21" spans="2:8" x14ac:dyDescent="0.25">
      <c r="H21" s="31" t="s">
        <v>7</v>
      </c>
    </row>
  </sheetData>
  <phoneticPr fontId="7" type="noConversion"/>
  <pageMargins left="0.69930555555555596" right="0.69930555555555596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workbookViewId="0">
      <selection activeCell="D35" sqref="D35"/>
    </sheetView>
  </sheetViews>
  <sheetFormatPr defaultColWidth="8.88671875" defaultRowHeight="14.4" x14ac:dyDescent="0.25"/>
  <cols>
    <col min="1" max="1" width="13.5546875" style="10" customWidth="1"/>
    <col min="2" max="2" width="17.33203125" style="10" customWidth="1"/>
    <col min="3" max="3" width="13.109375" style="10" customWidth="1"/>
    <col min="4" max="4" width="25.5546875" style="10" customWidth="1"/>
    <col min="5" max="5" width="13.109375" style="10" customWidth="1"/>
    <col min="6" max="6" width="27.6640625" style="10" customWidth="1"/>
    <col min="7" max="16384" width="8.88671875" style="6"/>
  </cols>
  <sheetData>
    <row r="1" spans="1:10" ht="15" x14ac:dyDescent="0.25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</row>
    <row r="2" spans="1:10" ht="15" x14ac:dyDescent="0.25">
      <c r="A2" s="8">
        <v>8</v>
      </c>
      <c r="B2" s="9">
        <v>12.5</v>
      </c>
      <c r="C2" s="9">
        <v>185.4</v>
      </c>
      <c r="D2" s="9">
        <v>27.1</v>
      </c>
      <c r="E2" s="11">
        <v>18</v>
      </c>
      <c r="F2" s="9">
        <v>43.8</v>
      </c>
      <c r="G2" s="7"/>
    </row>
    <row r="3" spans="1:10" ht="15" x14ac:dyDescent="0.25">
      <c r="A3" s="8">
        <v>21</v>
      </c>
      <c r="B3" s="9">
        <v>11.6</v>
      </c>
      <c r="C3" s="9">
        <v>368.2</v>
      </c>
      <c r="D3" s="9">
        <v>16.8</v>
      </c>
      <c r="E3" s="11">
        <v>32</v>
      </c>
      <c r="F3" s="9">
        <v>163.9</v>
      </c>
    </row>
    <row r="4" spans="1:10" ht="15" x14ac:dyDescent="0.25">
      <c r="A4" s="8">
        <v>15</v>
      </c>
      <c r="B4" s="9">
        <v>10.199999999999999</v>
      </c>
      <c r="C4" s="9">
        <v>263.5</v>
      </c>
      <c r="D4" s="9">
        <v>15.6</v>
      </c>
      <c r="E4" s="11">
        <v>34</v>
      </c>
      <c r="F4" s="9">
        <v>146.69999999999999</v>
      </c>
      <c r="G4" s="7"/>
      <c r="H4" s="7"/>
      <c r="I4" s="7"/>
      <c r="J4" s="7"/>
    </row>
    <row r="5" spans="1:10" ht="15" hidden="1" x14ac:dyDescent="0.25">
      <c r="A5" s="8">
        <v>5</v>
      </c>
      <c r="B5" s="9">
        <v>7.8</v>
      </c>
      <c r="C5" s="9">
        <v>199.7</v>
      </c>
      <c r="D5" s="9">
        <v>16.5</v>
      </c>
      <c r="E5" s="11">
        <v>19</v>
      </c>
      <c r="F5" s="9">
        <v>63.2</v>
      </c>
    </row>
    <row r="6" spans="1:10" ht="15" hidden="1" x14ac:dyDescent="0.25">
      <c r="A6" s="8">
        <v>24</v>
      </c>
      <c r="B6" s="9">
        <v>7.2</v>
      </c>
      <c r="C6" s="9">
        <v>196.2</v>
      </c>
      <c r="D6" s="9">
        <v>15.8</v>
      </c>
      <c r="E6" s="11">
        <v>16</v>
      </c>
      <c r="F6" s="9">
        <v>39.700000000000003</v>
      </c>
    </row>
    <row r="7" spans="1:10" ht="15" hidden="1" x14ac:dyDescent="0.25">
      <c r="A7" s="8">
        <v>20</v>
      </c>
      <c r="B7" s="9">
        <v>6.8</v>
      </c>
      <c r="C7" s="9">
        <v>139.4</v>
      </c>
      <c r="D7" s="9">
        <v>7.2</v>
      </c>
      <c r="E7" s="11">
        <v>28</v>
      </c>
      <c r="F7" s="9">
        <v>64.3</v>
      </c>
    </row>
    <row r="8" spans="1:10" ht="15" hidden="1" x14ac:dyDescent="0.25">
      <c r="A8" s="8">
        <v>3</v>
      </c>
      <c r="B8" s="9">
        <v>4.8</v>
      </c>
      <c r="C8" s="9">
        <v>173</v>
      </c>
      <c r="D8" s="9">
        <v>7.7</v>
      </c>
      <c r="E8" s="11">
        <v>17</v>
      </c>
      <c r="F8" s="9">
        <v>73.7</v>
      </c>
    </row>
    <row r="9" spans="1:10" ht="15" hidden="1" x14ac:dyDescent="0.25">
      <c r="A9" s="8">
        <v>12</v>
      </c>
      <c r="B9" s="9">
        <v>4</v>
      </c>
      <c r="C9" s="9">
        <v>132.19999999999999</v>
      </c>
      <c r="D9" s="9">
        <v>11.2</v>
      </c>
      <c r="E9" s="11">
        <v>23</v>
      </c>
      <c r="F9" s="9">
        <v>76.7</v>
      </c>
    </row>
    <row r="10" spans="1:10" ht="15" hidden="1" x14ac:dyDescent="0.25">
      <c r="A10" s="8">
        <v>14</v>
      </c>
      <c r="B10" s="9">
        <v>3.5</v>
      </c>
      <c r="C10" s="9">
        <v>174.6</v>
      </c>
      <c r="D10" s="9">
        <v>12.7</v>
      </c>
      <c r="E10" s="11">
        <v>26</v>
      </c>
      <c r="F10" s="9">
        <v>117.1</v>
      </c>
    </row>
    <row r="11" spans="1:10" ht="15" hidden="1" x14ac:dyDescent="0.25">
      <c r="A11" s="8">
        <v>4</v>
      </c>
      <c r="B11" s="9">
        <v>3.2</v>
      </c>
      <c r="C11" s="9">
        <v>80.8</v>
      </c>
      <c r="D11" s="9">
        <v>7.2</v>
      </c>
      <c r="E11" s="11">
        <v>10</v>
      </c>
      <c r="F11" s="9">
        <v>14.5</v>
      </c>
    </row>
    <row r="12" spans="1:10" ht="15" hidden="1" x14ac:dyDescent="0.25">
      <c r="A12" s="8">
        <v>25</v>
      </c>
      <c r="B12" s="9">
        <v>3.2</v>
      </c>
      <c r="C12" s="9">
        <v>102.2</v>
      </c>
      <c r="D12" s="9">
        <v>12</v>
      </c>
      <c r="E12" s="11">
        <v>10</v>
      </c>
      <c r="F12" s="9">
        <v>97.1</v>
      </c>
    </row>
    <row r="13" spans="1:10" ht="15" hidden="1" x14ac:dyDescent="0.25">
      <c r="A13" s="8">
        <v>16</v>
      </c>
      <c r="B13" s="9">
        <v>3</v>
      </c>
      <c r="C13" s="9">
        <v>79.3</v>
      </c>
      <c r="D13" s="9">
        <v>8.9</v>
      </c>
      <c r="E13" s="11">
        <v>15</v>
      </c>
      <c r="F13" s="9">
        <v>29.9</v>
      </c>
    </row>
    <row r="14" spans="1:10" ht="15" hidden="1" x14ac:dyDescent="0.25">
      <c r="A14" s="8">
        <v>6</v>
      </c>
      <c r="B14" s="9">
        <v>2.7</v>
      </c>
      <c r="C14" s="9">
        <v>16.2</v>
      </c>
      <c r="D14" s="9">
        <v>2.2000000000000002</v>
      </c>
      <c r="E14" s="11">
        <v>1</v>
      </c>
      <c r="F14" s="9">
        <v>2.2000000000000002</v>
      </c>
    </row>
    <row r="15" spans="1:10" ht="15" hidden="1" x14ac:dyDescent="0.25">
      <c r="A15" s="8">
        <v>10</v>
      </c>
      <c r="B15" s="9">
        <v>2.6</v>
      </c>
      <c r="C15" s="9">
        <v>72.8</v>
      </c>
      <c r="D15" s="9">
        <v>9.1</v>
      </c>
      <c r="E15" s="11">
        <v>14</v>
      </c>
      <c r="F15" s="9">
        <v>64.3</v>
      </c>
    </row>
    <row r="16" spans="1:10" ht="15" hidden="1" x14ac:dyDescent="0.25">
      <c r="A16" s="8">
        <v>7</v>
      </c>
      <c r="B16" s="9">
        <v>1.6</v>
      </c>
      <c r="C16" s="9">
        <v>107.4</v>
      </c>
      <c r="D16" s="9">
        <v>10.7</v>
      </c>
      <c r="E16" s="11">
        <v>17</v>
      </c>
      <c r="F16" s="9">
        <v>20.2</v>
      </c>
    </row>
    <row r="17" spans="1:6" ht="15" hidden="1" x14ac:dyDescent="0.25">
      <c r="A17" s="8">
        <v>22</v>
      </c>
      <c r="B17" s="9">
        <v>1.6</v>
      </c>
      <c r="C17" s="9">
        <v>95.7</v>
      </c>
      <c r="D17" s="9">
        <v>3.8</v>
      </c>
      <c r="E17" s="11">
        <v>10</v>
      </c>
      <c r="F17" s="9">
        <v>44.5</v>
      </c>
    </row>
    <row r="18" spans="1:6" ht="15" hidden="1" x14ac:dyDescent="0.25">
      <c r="A18" s="8">
        <v>23</v>
      </c>
      <c r="B18" s="9">
        <v>1.2</v>
      </c>
      <c r="C18" s="9">
        <v>109.6</v>
      </c>
      <c r="D18" s="9">
        <v>10.3</v>
      </c>
      <c r="E18" s="11">
        <v>14</v>
      </c>
      <c r="F18" s="9">
        <v>67.900000000000006</v>
      </c>
    </row>
    <row r="19" spans="1:6" ht="15" hidden="1" x14ac:dyDescent="0.25">
      <c r="A19" s="8">
        <v>2</v>
      </c>
      <c r="B19" s="9">
        <v>1.1000000000000001</v>
      </c>
      <c r="C19" s="9">
        <v>111.3</v>
      </c>
      <c r="D19" s="9">
        <v>19.8</v>
      </c>
      <c r="E19" s="11">
        <v>16</v>
      </c>
      <c r="F19" s="9">
        <v>90.9</v>
      </c>
    </row>
    <row r="20" spans="1:6" ht="15" hidden="1" x14ac:dyDescent="0.25">
      <c r="A20" s="8">
        <v>9</v>
      </c>
      <c r="B20" s="9">
        <v>1</v>
      </c>
      <c r="C20" s="9">
        <v>96.1</v>
      </c>
      <c r="D20" s="9">
        <v>1.7</v>
      </c>
      <c r="E20" s="11">
        <v>10</v>
      </c>
      <c r="F20" s="9">
        <v>55.9</v>
      </c>
    </row>
    <row r="21" spans="1:6" ht="15" hidden="1" x14ac:dyDescent="0.25">
      <c r="A21" s="8">
        <v>19</v>
      </c>
      <c r="B21" s="9">
        <v>1</v>
      </c>
      <c r="C21" s="9">
        <v>24.7</v>
      </c>
      <c r="D21" s="9">
        <v>5</v>
      </c>
      <c r="E21" s="11">
        <v>4</v>
      </c>
      <c r="F21" s="9">
        <v>13.4</v>
      </c>
    </row>
    <row r="22" spans="1:6" ht="15" hidden="1" x14ac:dyDescent="0.25">
      <c r="A22" s="8">
        <v>1</v>
      </c>
      <c r="B22" s="9">
        <v>0.9</v>
      </c>
      <c r="C22" s="9">
        <v>67.3</v>
      </c>
      <c r="D22" s="9">
        <v>6.8</v>
      </c>
      <c r="E22" s="11">
        <v>5</v>
      </c>
      <c r="F22" s="9">
        <v>51.9</v>
      </c>
    </row>
    <row r="23" spans="1:6" ht="15" x14ac:dyDescent="0.25">
      <c r="A23" s="8">
        <v>13</v>
      </c>
      <c r="B23" s="9">
        <v>0.8</v>
      </c>
      <c r="C23" s="9">
        <v>58.6</v>
      </c>
      <c r="D23" s="9">
        <v>6</v>
      </c>
      <c r="E23" s="11">
        <v>14</v>
      </c>
      <c r="F23" s="9">
        <v>22.8</v>
      </c>
    </row>
    <row r="24" spans="1:6" ht="15" x14ac:dyDescent="0.25">
      <c r="A24" s="8">
        <v>18</v>
      </c>
      <c r="B24" s="9">
        <v>0.4</v>
      </c>
      <c r="C24" s="9">
        <v>73.5</v>
      </c>
      <c r="D24" s="9">
        <v>5.9</v>
      </c>
      <c r="E24" s="11">
        <v>11</v>
      </c>
      <c r="F24" s="9">
        <v>25.3</v>
      </c>
    </row>
    <row r="25" spans="1:6" ht="15" x14ac:dyDescent="0.25">
      <c r="A25" s="8">
        <v>11</v>
      </c>
      <c r="B25" s="9">
        <v>0.3</v>
      </c>
      <c r="C25" s="9">
        <v>64.2</v>
      </c>
      <c r="D25" s="9">
        <v>2.1</v>
      </c>
      <c r="E25" s="11">
        <v>11</v>
      </c>
      <c r="F25" s="9">
        <v>42.7</v>
      </c>
    </row>
    <row r="26" spans="1:6" ht="15" x14ac:dyDescent="0.25">
      <c r="A26" s="8">
        <v>17</v>
      </c>
      <c r="B26" s="9">
        <v>0.2</v>
      </c>
      <c r="C26" s="9">
        <v>14.8</v>
      </c>
      <c r="D26" s="9">
        <v>0.6</v>
      </c>
      <c r="E26" s="11">
        <v>2</v>
      </c>
      <c r="F26" s="9">
        <v>42.1</v>
      </c>
    </row>
  </sheetData>
  <autoFilter ref="A1:F26" xr:uid="{00000000-0009-0000-0000-000002000000}"/>
  <phoneticPr fontId="7" type="noConversion"/>
  <pageMargins left="0.69930555555555596" right="0.69930555555555596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B7"/>
  <sheetViews>
    <sheetView zoomScale="120" zoomScaleNormal="120" workbookViewId="0">
      <selection activeCell="E25" sqref="E25"/>
    </sheetView>
  </sheetViews>
  <sheetFormatPr defaultColWidth="9" defaultRowHeight="14.4" x14ac:dyDescent="0.25"/>
  <cols>
    <col min="1" max="1" width="13.5546875" customWidth="1"/>
    <col min="2" max="2" width="21.77734375" bestFit="1" customWidth="1"/>
  </cols>
  <sheetData>
    <row r="1" spans="1:2" ht="15" x14ac:dyDescent="0.25">
      <c r="A1" s="8" t="s">
        <v>8</v>
      </c>
      <c r="B1" s="8" t="s">
        <v>9</v>
      </c>
    </row>
    <row r="2" spans="1:2" ht="15" x14ac:dyDescent="0.25">
      <c r="A2" s="8">
        <v>8</v>
      </c>
      <c r="B2" s="9">
        <v>12.5</v>
      </c>
    </row>
    <row r="3" spans="1:2" ht="15" x14ac:dyDescent="0.25">
      <c r="A3" s="8">
        <v>11</v>
      </c>
      <c r="B3" s="55">
        <v>0.3</v>
      </c>
    </row>
    <row r="4" spans="1:2" ht="15" x14ac:dyDescent="0.25">
      <c r="A4" s="8">
        <v>15</v>
      </c>
      <c r="B4" s="60">
        <v>10.199999999999999</v>
      </c>
    </row>
    <row r="5" spans="1:2" ht="15" x14ac:dyDescent="0.25">
      <c r="A5" s="8">
        <v>17</v>
      </c>
      <c r="B5" s="55">
        <v>0.2</v>
      </c>
    </row>
    <row r="6" spans="1:2" ht="15" x14ac:dyDescent="0.25">
      <c r="A6" s="8">
        <v>18</v>
      </c>
      <c r="B6" s="55">
        <v>0.4</v>
      </c>
    </row>
    <row r="7" spans="1:2" ht="15" x14ac:dyDescent="0.25">
      <c r="A7" s="8">
        <v>21</v>
      </c>
      <c r="B7" s="60">
        <v>11.6</v>
      </c>
    </row>
  </sheetData>
  <autoFilter ref="A1:B7" xr:uid="{00000000-0009-0000-0000-000005000000}"/>
  <phoneticPr fontId="7" type="noConversion"/>
  <pageMargins left="0.69930555555555596" right="0.69930555555555596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2:G7"/>
  <sheetViews>
    <sheetView zoomScale="120" zoomScaleNormal="120" workbookViewId="0">
      <selection activeCell="I18" sqref="I18"/>
    </sheetView>
  </sheetViews>
  <sheetFormatPr defaultColWidth="9" defaultRowHeight="15" x14ac:dyDescent="0.35"/>
  <cols>
    <col min="1" max="2" width="9" style="34"/>
    <col min="3" max="3" width="11" style="34" customWidth="1"/>
    <col min="4" max="4" width="11.88671875" style="34" customWidth="1"/>
    <col min="5" max="5" width="13" style="34" customWidth="1"/>
    <col min="6" max="16384" width="9" style="34"/>
  </cols>
  <sheetData>
    <row r="2" spans="2:7" x14ac:dyDescent="0.35">
      <c r="B2" s="34" t="s">
        <v>123</v>
      </c>
    </row>
    <row r="3" spans="2:7" x14ac:dyDescent="0.35">
      <c r="G3" s="34" t="s">
        <v>14</v>
      </c>
    </row>
    <row r="4" spans="2:7" x14ac:dyDescent="0.35">
      <c r="B4" s="33" t="s">
        <v>15</v>
      </c>
      <c r="C4" s="33" t="s">
        <v>16</v>
      </c>
      <c r="D4" s="33" t="s">
        <v>17</v>
      </c>
      <c r="E4" s="33" t="s">
        <v>18</v>
      </c>
      <c r="F4" s="33" t="s">
        <v>19</v>
      </c>
    </row>
    <row r="5" spans="2:7" x14ac:dyDescent="0.35">
      <c r="B5" s="33" t="s">
        <v>20</v>
      </c>
      <c r="C5" s="33">
        <v>3496.57</v>
      </c>
      <c r="D5" s="33">
        <v>1161.55</v>
      </c>
      <c r="E5" s="33">
        <v>1251.0899999999999</v>
      </c>
      <c r="F5" s="33">
        <v>1961.07</v>
      </c>
    </row>
    <row r="6" spans="2:7" x14ac:dyDescent="0.35">
      <c r="B6" s="33" t="s">
        <v>21</v>
      </c>
      <c r="C6" s="33">
        <v>1383.36</v>
      </c>
      <c r="D6" s="33">
        <v>775.09</v>
      </c>
      <c r="E6" s="33">
        <v>595.09</v>
      </c>
      <c r="F6" s="33">
        <v>1605.61</v>
      </c>
    </row>
    <row r="7" spans="2:7" x14ac:dyDescent="0.35">
      <c r="B7" s="33" t="s">
        <v>22</v>
      </c>
      <c r="C7" s="33">
        <v>3756.56</v>
      </c>
      <c r="D7" s="33">
        <v>1623.36</v>
      </c>
      <c r="E7" s="33">
        <v>1730.51</v>
      </c>
      <c r="F7" s="33">
        <v>3255.94</v>
      </c>
    </row>
  </sheetData>
  <phoneticPr fontId="7" type="noConversion"/>
  <pageMargins left="0.69930555555555596" right="0.69930555555555596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L32"/>
  <sheetViews>
    <sheetView zoomScale="120" zoomScaleNormal="120" workbookViewId="0">
      <selection activeCell="D5" sqref="D5"/>
    </sheetView>
  </sheetViews>
  <sheetFormatPr defaultColWidth="9" defaultRowHeight="15.6" x14ac:dyDescent="0.25"/>
  <cols>
    <col min="1" max="5" width="9" style="13"/>
    <col min="6" max="6" width="12.6640625" style="13" customWidth="1"/>
    <col min="7" max="7" width="15.6640625" style="13" customWidth="1"/>
    <col min="8" max="8" width="12.6640625" style="13" customWidth="1"/>
    <col min="9" max="10" width="9" style="13"/>
    <col min="11" max="11" width="24" style="15" customWidth="1"/>
    <col min="12" max="16384" width="9" style="13"/>
  </cols>
  <sheetData>
    <row r="2" spans="2:12" ht="54.75" customHeight="1" x14ac:dyDescent="0.25">
      <c r="B2" s="59" t="s">
        <v>23</v>
      </c>
      <c r="C2" s="59"/>
      <c r="D2" s="59"/>
      <c r="E2" s="59"/>
      <c r="F2" s="59"/>
      <c r="G2" s="59"/>
      <c r="H2" s="59"/>
      <c r="I2" s="59"/>
      <c r="J2" s="59"/>
      <c r="K2" s="59"/>
      <c r="L2" s="59"/>
    </row>
    <row r="4" spans="2:12" x14ac:dyDescent="0.25">
      <c r="B4" s="14"/>
      <c r="C4" s="14" t="s">
        <v>24</v>
      </c>
      <c r="D4" s="14" t="s">
        <v>25</v>
      </c>
      <c r="E4" s="14" t="s">
        <v>26</v>
      </c>
      <c r="F4" s="14" t="s">
        <v>27</v>
      </c>
      <c r="G4" s="14" t="s">
        <v>28</v>
      </c>
      <c r="H4" s="14" t="s">
        <v>29</v>
      </c>
    </row>
    <row r="5" spans="2:12" s="18" customFormat="1" ht="45" x14ac:dyDescent="0.25">
      <c r="B5" s="16">
        <v>1</v>
      </c>
      <c r="C5" s="17" t="s">
        <v>8</v>
      </c>
      <c r="D5" s="17" t="s">
        <v>9</v>
      </c>
      <c r="E5" s="17" t="s">
        <v>10</v>
      </c>
      <c r="F5" s="17" t="s">
        <v>11</v>
      </c>
      <c r="G5" s="17" t="s">
        <v>12</v>
      </c>
      <c r="H5" s="17" t="s">
        <v>13</v>
      </c>
      <c r="K5" s="19"/>
    </row>
    <row r="6" spans="2:12" x14ac:dyDescent="0.25">
      <c r="B6" s="14">
        <v>2</v>
      </c>
      <c r="C6" s="8">
        <v>1</v>
      </c>
      <c r="D6" s="9">
        <v>0.9</v>
      </c>
      <c r="E6" s="9">
        <v>67.3</v>
      </c>
      <c r="F6" s="9">
        <v>6.8</v>
      </c>
      <c r="G6" s="11">
        <v>5</v>
      </c>
      <c r="H6" s="9">
        <v>51.9</v>
      </c>
      <c r="K6" s="19"/>
    </row>
    <row r="7" spans="2:12" x14ac:dyDescent="0.25">
      <c r="B7" s="14">
        <v>3</v>
      </c>
      <c r="C7" s="8">
        <v>2</v>
      </c>
      <c r="D7" s="9">
        <v>1.1000000000000001</v>
      </c>
      <c r="E7" s="9">
        <v>111.3</v>
      </c>
      <c r="F7" s="9">
        <v>19.8</v>
      </c>
      <c r="G7" s="11">
        <v>16</v>
      </c>
      <c r="H7" s="9">
        <v>90.9</v>
      </c>
      <c r="K7" s="19"/>
    </row>
    <row r="8" spans="2:12" x14ac:dyDescent="0.25">
      <c r="B8" s="14">
        <v>4</v>
      </c>
      <c r="C8" s="8">
        <v>3</v>
      </c>
      <c r="D8" s="9">
        <v>4.8</v>
      </c>
      <c r="E8" s="9">
        <v>173</v>
      </c>
      <c r="F8" s="9">
        <v>7.7</v>
      </c>
      <c r="G8" s="11">
        <v>17</v>
      </c>
      <c r="H8" s="9">
        <v>73.7</v>
      </c>
      <c r="K8" s="19"/>
    </row>
    <row r="9" spans="2:12" x14ac:dyDescent="0.25">
      <c r="B9" s="14">
        <v>5</v>
      </c>
      <c r="C9" s="8">
        <v>4</v>
      </c>
      <c r="D9" s="9">
        <v>3.2</v>
      </c>
      <c r="E9" s="9">
        <v>80.8</v>
      </c>
      <c r="F9" s="9">
        <v>7.2</v>
      </c>
      <c r="G9" s="11">
        <v>10</v>
      </c>
      <c r="H9" s="9">
        <v>14.5</v>
      </c>
      <c r="K9" s="19"/>
    </row>
    <row r="10" spans="2:12" x14ac:dyDescent="0.25">
      <c r="B10" s="14">
        <v>6</v>
      </c>
      <c r="C10" s="8">
        <v>5</v>
      </c>
      <c r="D10" s="9">
        <v>7.8</v>
      </c>
      <c r="E10" s="9">
        <v>199.7</v>
      </c>
      <c r="F10" s="9">
        <v>16.5</v>
      </c>
      <c r="G10" s="11">
        <v>19</v>
      </c>
      <c r="H10" s="9">
        <v>63.2</v>
      </c>
    </row>
    <row r="11" spans="2:12" x14ac:dyDescent="0.25">
      <c r="B11" s="14">
        <v>7</v>
      </c>
      <c r="C11" s="8">
        <v>6</v>
      </c>
      <c r="D11" s="9">
        <v>2.7</v>
      </c>
      <c r="E11" s="9">
        <v>16.2</v>
      </c>
      <c r="F11" s="9">
        <v>2.2000000000000002</v>
      </c>
      <c r="G11" s="11">
        <v>1</v>
      </c>
      <c r="H11" s="9">
        <v>2.2000000000000002</v>
      </c>
    </row>
    <row r="12" spans="2:12" x14ac:dyDescent="0.25">
      <c r="B12" s="14">
        <v>8</v>
      </c>
      <c r="C12" s="8">
        <v>7</v>
      </c>
      <c r="D12" s="9">
        <v>1.6</v>
      </c>
      <c r="E12" s="9">
        <v>107.4</v>
      </c>
      <c r="F12" s="9">
        <v>10.7</v>
      </c>
      <c r="G12" s="11">
        <v>17</v>
      </c>
      <c r="H12" s="9">
        <v>20.2</v>
      </c>
    </row>
    <row r="13" spans="2:12" x14ac:dyDescent="0.25">
      <c r="B13" s="14">
        <v>9</v>
      </c>
      <c r="C13" s="8">
        <v>8</v>
      </c>
      <c r="D13" s="9">
        <v>12.5</v>
      </c>
      <c r="E13" s="9">
        <v>185.4</v>
      </c>
      <c r="F13" s="9">
        <v>27.1</v>
      </c>
      <c r="G13" s="11">
        <v>18</v>
      </c>
      <c r="H13" s="9">
        <v>43.8</v>
      </c>
    </row>
    <row r="14" spans="2:12" x14ac:dyDescent="0.25">
      <c r="B14" s="14">
        <v>10</v>
      </c>
      <c r="C14" s="8">
        <v>9</v>
      </c>
      <c r="D14" s="9">
        <v>1</v>
      </c>
      <c r="E14" s="9">
        <v>96.1</v>
      </c>
      <c r="F14" s="9">
        <v>1.7</v>
      </c>
      <c r="G14" s="11">
        <v>10</v>
      </c>
      <c r="H14" s="9">
        <v>55.9</v>
      </c>
    </row>
    <row r="15" spans="2:12" x14ac:dyDescent="0.25">
      <c r="B15" s="14">
        <v>11</v>
      </c>
      <c r="C15" s="8">
        <v>10</v>
      </c>
      <c r="D15" s="9">
        <v>2.6</v>
      </c>
      <c r="E15" s="9">
        <v>72.8</v>
      </c>
      <c r="F15" s="9">
        <v>9.1</v>
      </c>
      <c r="G15" s="11">
        <v>14</v>
      </c>
      <c r="H15" s="9">
        <v>64.3</v>
      </c>
    </row>
    <row r="16" spans="2:12" x14ac:dyDescent="0.25">
      <c r="B16" s="14">
        <v>12</v>
      </c>
      <c r="C16" s="8">
        <v>11</v>
      </c>
      <c r="D16" s="9">
        <v>0.3</v>
      </c>
      <c r="E16" s="9">
        <v>64.2</v>
      </c>
      <c r="F16" s="9">
        <v>2.1</v>
      </c>
      <c r="G16" s="11">
        <v>11</v>
      </c>
      <c r="H16" s="9">
        <v>42.7</v>
      </c>
    </row>
    <row r="17" spans="2:11" x14ac:dyDescent="0.25">
      <c r="B17" s="14">
        <v>13</v>
      </c>
      <c r="C17" s="8">
        <v>12</v>
      </c>
      <c r="D17" s="9">
        <v>4</v>
      </c>
      <c r="E17" s="9">
        <v>132.19999999999999</v>
      </c>
      <c r="F17" s="9">
        <v>11.2</v>
      </c>
      <c r="G17" s="11">
        <v>23</v>
      </c>
      <c r="H17" s="9">
        <v>76.7</v>
      </c>
    </row>
    <row r="18" spans="2:11" x14ac:dyDescent="0.25">
      <c r="B18" s="14">
        <v>14</v>
      </c>
      <c r="C18" s="8">
        <v>13</v>
      </c>
      <c r="D18" s="9">
        <v>0.8</v>
      </c>
      <c r="E18" s="9">
        <v>58.6</v>
      </c>
      <c r="F18" s="9">
        <v>6</v>
      </c>
      <c r="G18" s="11">
        <v>14</v>
      </c>
      <c r="H18" s="9">
        <v>22.8</v>
      </c>
    </row>
    <row r="19" spans="2:11" x14ac:dyDescent="0.25">
      <c r="B19" s="14">
        <v>15</v>
      </c>
      <c r="C19" s="8">
        <v>14</v>
      </c>
      <c r="D19" s="9">
        <v>3.5</v>
      </c>
      <c r="E19" s="9">
        <v>174.6</v>
      </c>
      <c r="F19" s="9">
        <v>12.7</v>
      </c>
      <c r="G19" s="11">
        <v>26</v>
      </c>
      <c r="H19" s="9">
        <v>117.1</v>
      </c>
    </row>
    <row r="20" spans="2:11" x14ac:dyDescent="0.25">
      <c r="B20" s="14">
        <v>16</v>
      </c>
      <c r="C20" s="8">
        <v>15</v>
      </c>
      <c r="D20" s="9">
        <v>10.199999999999999</v>
      </c>
      <c r="E20" s="9">
        <v>263.5</v>
      </c>
      <c r="F20" s="9">
        <v>15.6</v>
      </c>
      <c r="G20" s="11">
        <v>34</v>
      </c>
      <c r="H20" s="9">
        <v>146.69999999999999</v>
      </c>
    </row>
    <row r="21" spans="2:11" x14ac:dyDescent="0.25">
      <c r="B21" s="14">
        <v>17</v>
      </c>
      <c r="C21" s="8">
        <v>16</v>
      </c>
      <c r="D21" s="9">
        <v>3</v>
      </c>
      <c r="E21" s="9">
        <v>79.3</v>
      </c>
      <c r="F21" s="9">
        <v>8.9</v>
      </c>
      <c r="G21" s="11">
        <v>15</v>
      </c>
      <c r="H21" s="9">
        <v>29.9</v>
      </c>
    </row>
    <row r="22" spans="2:11" x14ac:dyDescent="0.25">
      <c r="B22" s="14">
        <v>18</v>
      </c>
      <c r="C22" s="8">
        <v>17</v>
      </c>
      <c r="D22" s="9">
        <v>0.2</v>
      </c>
      <c r="E22" s="9">
        <v>14.8</v>
      </c>
      <c r="F22" s="9">
        <v>0.6</v>
      </c>
      <c r="G22" s="11">
        <v>2</v>
      </c>
      <c r="H22" s="9">
        <v>42.1</v>
      </c>
    </row>
    <row r="23" spans="2:11" x14ac:dyDescent="0.25">
      <c r="B23" s="14">
        <v>19</v>
      </c>
      <c r="C23" s="8">
        <v>18</v>
      </c>
      <c r="D23" s="9">
        <v>0.4</v>
      </c>
      <c r="E23" s="9">
        <v>73.5</v>
      </c>
      <c r="F23" s="9">
        <v>5.9</v>
      </c>
      <c r="G23" s="11">
        <v>11</v>
      </c>
      <c r="H23" s="9">
        <v>25.3</v>
      </c>
    </row>
    <row r="24" spans="2:11" x14ac:dyDescent="0.25">
      <c r="B24" s="14">
        <v>20</v>
      </c>
      <c r="C24" s="8">
        <v>19</v>
      </c>
      <c r="D24" s="9">
        <v>1</v>
      </c>
      <c r="E24" s="9">
        <v>24.7</v>
      </c>
      <c r="F24" s="9">
        <v>5</v>
      </c>
      <c r="G24" s="11">
        <v>4</v>
      </c>
      <c r="H24" s="9">
        <v>13.4</v>
      </c>
    </row>
    <row r="25" spans="2:11" x14ac:dyDescent="0.25">
      <c r="B25" s="14">
        <v>21</v>
      </c>
      <c r="C25" s="8">
        <v>20</v>
      </c>
      <c r="D25" s="9">
        <v>6.8</v>
      </c>
      <c r="E25" s="9">
        <v>139.4</v>
      </c>
      <c r="F25" s="9">
        <v>7.2</v>
      </c>
      <c r="G25" s="11">
        <v>28</v>
      </c>
      <c r="H25" s="9">
        <v>64.3</v>
      </c>
    </row>
    <row r="26" spans="2:11" x14ac:dyDescent="0.25">
      <c r="B26" s="14">
        <v>22</v>
      </c>
      <c r="C26" s="8">
        <v>21</v>
      </c>
      <c r="D26" s="9">
        <v>11.6</v>
      </c>
      <c r="E26" s="9">
        <v>368.2</v>
      </c>
      <c r="F26" s="9">
        <v>16.8</v>
      </c>
      <c r="G26" s="11">
        <v>32</v>
      </c>
      <c r="H26" s="9">
        <v>163.9</v>
      </c>
    </row>
    <row r="27" spans="2:11" x14ac:dyDescent="0.25">
      <c r="B27" s="14">
        <v>23</v>
      </c>
      <c r="C27" s="8">
        <v>22</v>
      </c>
      <c r="D27" s="9">
        <v>1.6</v>
      </c>
      <c r="E27" s="9">
        <v>95.7</v>
      </c>
      <c r="F27" s="9">
        <v>3.8</v>
      </c>
      <c r="G27" s="11">
        <v>10</v>
      </c>
      <c r="H27" s="9">
        <v>44.5</v>
      </c>
    </row>
    <row r="28" spans="2:11" x14ac:dyDescent="0.25">
      <c r="B28" s="14">
        <v>24</v>
      </c>
      <c r="C28" s="8">
        <v>23</v>
      </c>
      <c r="D28" s="9">
        <v>1.2</v>
      </c>
      <c r="E28" s="9">
        <v>109.6</v>
      </c>
      <c r="F28" s="9">
        <v>10.3</v>
      </c>
      <c r="G28" s="11">
        <v>14</v>
      </c>
      <c r="H28" s="9">
        <v>67.900000000000006</v>
      </c>
    </row>
    <row r="29" spans="2:11" x14ac:dyDescent="0.25">
      <c r="B29" s="14">
        <v>25</v>
      </c>
      <c r="C29" s="8">
        <v>24</v>
      </c>
      <c r="D29" s="9">
        <v>7.2</v>
      </c>
      <c r="E29" s="9">
        <v>196.2</v>
      </c>
      <c r="F29" s="9">
        <v>15.8</v>
      </c>
      <c r="G29" s="11">
        <v>16</v>
      </c>
      <c r="H29" s="9">
        <v>39.700000000000003</v>
      </c>
    </row>
    <row r="30" spans="2:11" x14ac:dyDescent="0.25">
      <c r="B30" s="14">
        <v>26</v>
      </c>
      <c r="C30" s="8">
        <v>25</v>
      </c>
      <c r="D30" s="9">
        <v>3.2</v>
      </c>
      <c r="E30" s="9">
        <v>102.2</v>
      </c>
      <c r="F30" s="9">
        <v>12</v>
      </c>
      <c r="G30" s="11">
        <v>10</v>
      </c>
      <c r="H30" s="9">
        <v>97.1</v>
      </c>
    </row>
    <row r="32" spans="2:11" ht="37.5" customHeight="1" x14ac:dyDescent="0.25">
      <c r="B32" s="59" t="s">
        <v>30</v>
      </c>
      <c r="C32" s="59"/>
      <c r="D32" s="59"/>
      <c r="E32" s="59"/>
      <c r="F32" s="59"/>
      <c r="G32" s="59"/>
      <c r="H32" s="59"/>
      <c r="I32" s="59"/>
      <c r="J32" s="59"/>
      <c r="K32" s="59"/>
    </row>
  </sheetData>
  <mergeCells count="2">
    <mergeCell ref="B2:L2"/>
    <mergeCell ref="B32:K32"/>
  </mergeCells>
  <phoneticPr fontId="7" type="noConversion"/>
  <pageMargins left="0.69930555555555596" right="0.69930555555555596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B2:D11"/>
  <sheetViews>
    <sheetView zoomScale="120" zoomScaleNormal="120" workbookViewId="0">
      <selection activeCell="H21" sqref="H21"/>
    </sheetView>
  </sheetViews>
  <sheetFormatPr defaultColWidth="9" defaultRowHeight="15" x14ac:dyDescent="0.35"/>
  <cols>
    <col min="1" max="1" width="9" style="34"/>
    <col min="2" max="2" width="12.88671875" style="34" customWidth="1"/>
    <col min="3" max="4" width="15.6640625" style="34" customWidth="1"/>
    <col min="5" max="16384" width="9" style="34"/>
  </cols>
  <sheetData>
    <row r="2" spans="2:4" x14ac:dyDescent="0.35">
      <c r="B2" s="34" t="s">
        <v>90</v>
      </c>
    </row>
    <row r="4" spans="2:4" x14ac:dyDescent="0.35">
      <c r="B4" s="33" t="s">
        <v>42</v>
      </c>
      <c r="C4" s="33" t="s">
        <v>43</v>
      </c>
      <c r="D4" s="33" t="s">
        <v>44</v>
      </c>
    </row>
    <row r="5" spans="2:4" x14ac:dyDescent="0.35">
      <c r="B5" s="33">
        <v>6</v>
      </c>
      <c r="C5" s="33">
        <v>25</v>
      </c>
      <c r="D5" s="33">
        <v>2250</v>
      </c>
    </row>
    <row r="6" spans="2:4" x14ac:dyDescent="0.35">
      <c r="B6" s="33">
        <v>8</v>
      </c>
      <c r="C6" s="33">
        <v>40</v>
      </c>
      <c r="D6" s="33">
        <v>3450</v>
      </c>
    </row>
    <row r="7" spans="2:4" x14ac:dyDescent="0.35">
      <c r="B7" s="33">
        <v>10</v>
      </c>
      <c r="C7" s="33">
        <v>58</v>
      </c>
      <c r="D7" s="33">
        <v>4500</v>
      </c>
    </row>
    <row r="8" spans="2:4" x14ac:dyDescent="0.35">
      <c r="B8" s="33">
        <v>13</v>
      </c>
      <c r="C8" s="33">
        <v>68</v>
      </c>
      <c r="D8" s="33">
        <v>5750</v>
      </c>
    </row>
    <row r="9" spans="2:4" x14ac:dyDescent="0.35">
      <c r="B9" s="33">
        <v>14</v>
      </c>
      <c r="C9" s="33">
        <v>110</v>
      </c>
      <c r="D9" s="33">
        <v>5800</v>
      </c>
    </row>
    <row r="10" spans="2:4" x14ac:dyDescent="0.35">
      <c r="B10" s="33">
        <v>16</v>
      </c>
      <c r="C10" s="33">
        <v>98</v>
      </c>
      <c r="D10" s="33">
        <v>7500</v>
      </c>
    </row>
    <row r="11" spans="2:4" x14ac:dyDescent="0.35">
      <c r="B11" s="33">
        <v>21</v>
      </c>
      <c r="C11" s="33">
        <v>120</v>
      </c>
      <c r="D11" s="33">
        <v>8250</v>
      </c>
    </row>
  </sheetData>
  <phoneticPr fontId="7" type="noConversion"/>
  <pageMargins left="0.69930555555555596" right="0.69930555555555596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B1:K69"/>
  <sheetViews>
    <sheetView zoomScale="120" zoomScaleNormal="120" workbookViewId="0">
      <selection activeCell="L12" sqref="L12"/>
    </sheetView>
  </sheetViews>
  <sheetFormatPr defaultColWidth="9" defaultRowHeight="15" x14ac:dyDescent="0.35"/>
  <cols>
    <col min="1" max="1" width="9" style="34"/>
    <col min="2" max="2" width="11.21875" style="34" customWidth="1"/>
    <col min="3" max="4" width="13" style="34" customWidth="1"/>
    <col min="5" max="16384" width="9" style="34"/>
  </cols>
  <sheetData>
    <row r="1" spans="2:7" x14ac:dyDescent="0.35">
      <c r="B1" s="33" t="s">
        <v>31</v>
      </c>
      <c r="C1" s="33" t="s">
        <v>32</v>
      </c>
      <c r="D1" s="33" t="s">
        <v>33</v>
      </c>
    </row>
    <row r="2" spans="2:7" x14ac:dyDescent="0.35">
      <c r="B2" s="35">
        <v>42852</v>
      </c>
      <c r="C2" s="33">
        <v>449</v>
      </c>
      <c r="D2" s="36">
        <v>0.937753967093788</v>
      </c>
    </row>
    <row r="3" spans="2:7" x14ac:dyDescent="0.35">
      <c r="B3" s="35">
        <v>42853</v>
      </c>
      <c r="C3" s="33">
        <v>953</v>
      </c>
      <c r="D3" s="36">
        <v>0.39727299862212101</v>
      </c>
    </row>
    <row r="4" spans="2:7" x14ac:dyDescent="0.35">
      <c r="B4" s="35">
        <v>42854</v>
      </c>
      <c r="C4" s="33">
        <v>749</v>
      </c>
      <c r="D4" s="36">
        <v>4.1851648028674599E-3</v>
      </c>
    </row>
    <row r="5" spans="2:7" x14ac:dyDescent="0.35">
      <c r="B5" s="35">
        <v>42855</v>
      </c>
      <c r="C5" s="33">
        <v>775</v>
      </c>
      <c r="D5" s="36">
        <v>1.8947806302536099E-3</v>
      </c>
    </row>
    <row r="6" spans="2:7" x14ac:dyDescent="0.35">
      <c r="B6" s="35">
        <v>42856</v>
      </c>
      <c r="C6" s="33">
        <v>896</v>
      </c>
      <c r="D6" s="36">
        <v>0.66269102604368901</v>
      </c>
    </row>
    <row r="7" spans="2:7" x14ac:dyDescent="0.35">
      <c r="B7" s="35">
        <v>42857</v>
      </c>
      <c r="C7" s="33">
        <v>1278</v>
      </c>
      <c r="D7" s="36">
        <v>0.68559997835236497</v>
      </c>
    </row>
    <row r="8" spans="2:7" x14ac:dyDescent="0.35">
      <c r="B8" s="35">
        <v>42858</v>
      </c>
      <c r="C8" s="33">
        <v>1418</v>
      </c>
      <c r="D8" s="36">
        <v>9.5148604425570604E-2</v>
      </c>
    </row>
    <row r="9" spans="2:7" x14ac:dyDescent="0.35">
      <c r="B9" s="35">
        <v>42859</v>
      </c>
      <c r="C9" s="33">
        <v>1478</v>
      </c>
      <c r="D9" s="36">
        <v>0.81907927646816203</v>
      </c>
    </row>
    <row r="10" spans="2:7" x14ac:dyDescent="0.35">
      <c r="B10" s="35">
        <v>42860</v>
      </c>
      <c r="C10" s="33">
        <v>1434</v>
      </c>
      <c r="D10" s="36">
        <v>0.54619779083679998</v>
      </c>
    </row>
    <row r="11" spans="2:7" x14ac:dyDescent="0.35">
      <c r="B11" s="37"/>
    </row>
    <row r="12" spans="2:7" x14ac:dyDescent="0.35">
      <c r="B12" s="37"/>
    </row>
    <row r="13" spans="2:7" x14ac:dyDescent="0.35">
      <c r="B13" s="37"/>
      <c r="G13" s="34" t="s">
        <v>34</v>
      </c>
    </row>
    <row r="14" spans="2:7" x14ac:dyDescent="0.35">
      <c r="B14" s="37"/>
    </row>
    <row r="15" spans="2:7" x14ac:dyDescent="0.35">
      <c r="B15" s="37"/>
    </row>
    <row r="16" spans="2:7" x14ac:dyDescent="0.35">
      <c r="B16" s="37"/>
    </row>
    <row r="17" spans="2:11" x14ac:dyDescent="0.35">
      <c r="B17" s="37"/>
      <c r="K17" s="62"/>
    </row>
    <row r="18" spans="2:11" x14ac:dyDescent="0.35">
      <c r="B18" s="37"/>
    </row>
    <row r="19" spans="2:11" x14ac:dyDescent="0.35">
      <c r="B19" s="37"/>
    </row>
    <row r="20" spans="2:11" x14ac:dyDescent="0.35">
      <c r="B20" s="37"/>
    </row>
    <row r="21" spans="2:11" x14ac:dyDescent="0.35">
      <c r="B21" s="37"/>
    </row>
    <row r="22" spans="2:11" x14ac:dyDescent="0.35">
      <c r="B22" s="37"/>
    </row>
    <row r="23" spans="2:11" x14ac:dyDescent="0.35">
      <c r="B23" s="37"/>
    </row>
    <row r="24" spans="2:11" x14ac:dyDescent="0.35">
      <c r="B24" s="37"/>
    </row>
    <row r="25" spans="2:11" x14ac:dyDescent="0.35">
      <c r="B25" s="37"/>
    </row>
    <row r="26" spans="2:11" x14ac:dyDescent="0.35">
      <c r="B26" s="37"/>
    </row>
    <row r="27" spans="2:11" x14ac:dyDescent="0.35">
      <c r="B27" s="37"/>
    </row>
    <row r="28" spans="2:11" x14ac:dyDescent="0.35">
      <c r="B28" s="37"/>
    </row>
    <row r="29" spans="2:11" x14ac:dyDescent="0.35">
      <c r="B29" s="37"/>
    </row>
    <row r="30" spans="2:11" x14ac:dyDescent="0.35">
      <c r="B30" s="37"/>
    </row>
    <row r="31" spans="2:11" x14ac:dyDescent="0.35">
      <c r="B31" s="37"/>
    </row>
    <row r="32" spans="2:11" x14ac:dyDescent="0.35">
      <c r="B32" s="37"/>
    </row>
    <row r="33" spans="2:2" x14ac:dyDescent="0.35">
      <c r="B33" s="37"/>
    </row>
    <row r="34" spans="2:2" x14ac:dyDescent="0.35">
      <c r="B34" s="37"/>
    </row>
    <row r="35" spans="2:2" x14ac:dyDescent="0.35">
      <c r="B35" s="37"/>
    </row>
    <row r="36" spans="2:2" x14ac:dyDescent="0.35">
      <c r="B36" s="37"/>
    </row>
    <row r="37" spans="2:2" x14ac:dyDescent="0.35">
      <c r="B37" s="37"/>
    </row>
    <row r="38" spans="2:2" x14ac:dyDescent="0.35">
      <c r="B38" s="37"/>
    </row>
    <row r="39" spans="2:2" x14ac:dyDescent="0.35">
      <c r="B39" s="37"/>
    </row>
    <row r="40" spans="2:2" x14ac:dyDescent="0.35">
      <c r="B40" s="37"/>
    </row>
    <row r="41" spans="2:2" x14ac:dyDescent="0.35">
      <c r="B41" s="37"/>
    </row>
    <row r="42" spans="2:2" x14ac:dyDescent="0.35">
      <c r="B42" s="37"/>
    </row>
    <row r="43" spans="2:2" x14ac:dyDescent="0.35">
      <c r="B43" s="37"/>
    </row>
    <row r="44" spans="2:2" x14ac:dyDescent="0.35">
      <c r="B44" s="37"/>
    </row>
    <row r="45" spans="2:2" x14ac:dyDescent="0.35">
      <c r="B45" s="37"/>
    </row>
    <row r="46" spans="2:2" x14ac:dyDescent="0.35">
      <c r="B46" s="37"/>
    </row>
    <row r="47" spans="2:2" x14ac:dyDescent="0.35">
      <c r="B47" s="37"/>
    </row>
    <row r="48" spans="2:2" x14ac:dyDescent="0.35">
      <c r="B48" s="37"/>
    </row>
    <row r="49" spans="2:2" x14ac:dyDescent="0.35">
      <c r="B49" s="37"/>
    </row>
    <row r="50" spans="2:2" x14ac:dyDescent="0.35">
      <c r="B50" s="37"/>
    </row>
    <row r="51" spans="2:2" x14ac:dyDescent="0.35">
      <c r="B51" s="37"/>
    </row>
    <row r="52" spans="2:2" x14ac:dyDescent="0.35">
      <c r="B52" s="37"/>
    </row>
    <row r="53" spans="2:2" x14ac:dyDescent="0.35">
      <c r="B53" s="37"/>
    </row>
    <row r="54" spans="2:2" x14ac:dyDescent="0.35">
      <c r="B54" s="37"/>
    </row>
    <row r="55" spans="2:2" x14ac:dyDescent="0.35">
      <c r="B55" s="37"/>
    </row>
    <row r="56" spans="2:2" x14ac:dyDescent="0.35">
      <c r="B56" s="37"/>
    </row>
    <row r="57" spans="2:2" x14ac:dyDescent="0.35">
      <c r="B57" s="37"/>
    </row>
    <row r="58" spans="2:2" x14ac:dyDescent="0.35">
      <c r="B58" s="37"/>
    </row>
    <row r="59" spans="2:2" x14ac:dyDescent="0.35">
      <c r="B59" s="37"/>
    </row>
    <row r="60" spans="2:2" x14ac:dyDescent="0.35">
      <c r="B60" s="37"/>
    </row>
    <row r="61" spans="2:2" x14ac:dyDescent="0.35">
      <c r="B61" s="37"/>
    </row>
    <row r="62" spans="2:2" x14ac:dyDescent="0.35">
      <c r="B62" s="37"/>
    </row>
    <row r="63" spans="2:2" x14ac:dyDescent="0.35">
      <c r="B63" s="37"/>
    </row>
    <row r="64" spans="2:2" x14ac:dyDescent="0.35">
      <c r="B64" s="37"/>
    </row>
    <row r="65" spans="2:2" x14ac:dyDescent="0.35">
      <c r="B65" s="37"/>
    </row>
    <row r="66" spans="2:2" x14ac:dyDescent="0.35">
      <c r="B66" s="37"/>
    </row>
    <row r="67" spans="2:2" x14ac:dyDescent="0.35">
      <c r="B67" s="37"/>
    </row>
    <row r="68" spans="2:2" x14ac:dyDescent="0.35">
      <c r="B68" s="37"/>
    </row>
    <row r="69" spans="2:2" x14ac:dyDescent="0.35">
      <c r="B69" s="37"/>
    </row>
  </sheetData>
  <phoneticPr fontId="7" type="noConversion"/>
  <pageMargins left="0.69930555555555596" right="0.69930555555555596" top="0.75" bottom="0.75" header="0.3" footer="0.3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14"/>
  <sheetViews>
    <sheetView zoomScale="120" zoomScaleNormal="120" workbookViewId="0">
      <selection activeCell="I15" sqref="I15"/>
    </sheetView>
  </sheetViews>
  <sheetFormatPr defaultColWidth="9" defaultRowHeight="15" x14ac:dyDescent="0.35"/>
  <cols>
    <col min="1" max="2" width="13.88671875" style="34" customWidth="1"/>
    <col min="3" max="16384" width="9" style="34"/>
  </cols>
  <sheetData>
    <row r="1" spans="2:12" x14ac:dyDescent="0.35">
      <c r="B1" s="38" t="s">
        <v>35</v>
      </c>
      <c r="C1" s="38" t="s">
        <v>36</v>
      </c>
      <c r="D1" s="38" t="s">
        <v>37</v>
      </c>
      <c r="E1" s="38" t="s">
        <v>38</v>
      </c>
      <c r="F1" s="38" t="s">
        <v>39</v>
      </c>
      <c r="G1" s="38" t="s">
        <v>40</v>
      </c>
    </row>
    <row r="2" spans="2:12" x14ac:dyDescent="0.35">
      <c r="B2" s="39">
        <v>42736</v>
      </c>
      <c r="C2" s="38">
        <v>10000</v>
      </c>
      <c r="D2" s="38">
        <v>8000</v>
      </c>
      <c r="E2" s="38">
        <v>5000</v>
      </c>
      <c r="F2" s="38">
        <v>1000</v>
      </c>
      <c r="G2" s="38">
        <v>500</v>
      </c>
      <c r="J2" s="40"/>
    </row>
    <row r="3" spans="2:12" x14ac:dyDescent="0.35">
      <c r="B3" s="39">
        <v>42737</v>
      </c>
      <c r="C3" s="38">
        <v>10917</v>
      </c>
      <c r="D3" s="38">
        <v>8207</v>
      </c>
      <c r="E3" s="38">
        <v>5813</v>
      </c>
      <c r="F3" s="38">
        <v>1180</v>
      </c>
      <c r="G3" s="38">
        <v>982</v>
      </c>
      <c r="J3" s="41"/>
      <c r="K3" s="42"/>
    </row>
    <row r="4" spans="2:12" x14ac:dyDescent="0.35">
      <c r="B4" s="39">
        <v>42738</v>
      </c>
      <c r="C4" s="38">
        <v>11506</v>
      </c>
      <c r="D4" s="38">
        <v>8527</v>
      </c>
      <c r="E4" s="38">
        <v>5837</v>
      </c>
      <c r="F4" s="38">
        <v>1469</v>
      </c>
      <c r="G4" s="38">
        <v>1287</v>
      </c>
      <c r="J4" s="41"/>
      <c r="K4" s="42"/>
    </row>
    <row r="5" spans="2:12" x14ac:dyDescent="0.35">
      <c r="B5" s="39">
        <v>42739</v>
      </c>
      <c r="C5" s="38">
        <v>11724</v>
      </c>
      <c r="D5" s="38">
        <v>9114</v>
      </c>
      <c r="E5" s="38">
        <v>6830</v>
      </c>
      <c r="F5" s="38">
        <v>1579</v>
      </c>
      <c r="G5" s="38">
        <v>1386</v>
      </c>
      <c r="J5" s="41"/>
      <c r="K5" s="42"/>
    </row>
    <row r="6" spans="2:12" x14ac:dyDescent="0.35">
      <c r="B6" s="38" t="s">
        <v>41</v>
      </c>
      <c r="C6" s="38">
        <f>SUM(C2:C5)</f>
        <v>44147</v>
      </c>
      <c r="D6" s="38">
        <f t="shared" ref="D6:G6" si="0">SUM(D2:D5)</f>
        <v>33848</v>
      </c>
      <c r="E6" s="38">
        <f t="shared" si="0"/>
        <v>23480</v>
      </c>
      <c r="F6" s="38">
        <f t="shared" si="0"/>
        <v>5228</v>
      </c>
      <c r="G6" s="38">
        <f t="shared" si="0"/>
        <v>4155</v>
      </c>
      <c r="I6" s="47"/>
      <c r="J6" s="56" t="s">
        <v>117</v>
      </c>
      <c r="K6" s="57" t="s">
        <v>116</v>
      </c>
      <c r="L6" s="47" t="s">
        <v>117</v>
      </c>
    </row>
    <row r="7" spans="2:12" x14ac:dyDescent="0.35">
      <c r="I7" s="38" t="s">
        <v>36</v>
      </c>
      <c r="J7" s="56">
        <f>($K$7+1000-$K7)/2</f>
        <v>500</v>
      </c>
      <c r="K7" s="57">
        <v>44147</v>
      </c>
      <c r="L7" s="56">
        <f>($K$7+1000-$K7)/2</f>
        <v>500</v>
      </c>
    </row>
    <row r="8" spans="2:12" x14ac:dyDescent="0.35">
      <c r="I8" s="38" t="s">
        <v>37</v>
      </c>
      <c r="J8" s="56">
        <f t="shared" ref="J8:J11" si="1">($K$7+1000-$K8)/2</f>
        <v>5649.5</v>
      </c>
      <c r="K8" s="47">
        <v>33848</v>
      </c>
      <c r="L8" s="56">
        <f t="shared" ref="L8:L11" si="2">($K$7+1000-$K8)/2</f>
        <v>5649.5</v>
      </c>
    </row>
    <row r="9" spans="2:12" x14ac:dyDescent="0.35">
      <c r="I9" s="38" t="s">
        <v>38</v>
      </c>
      <c r="J9" s="56">
        <f t="shared" si="1"/>
        <v>10833.5</v>
      </c>
      <c r="K9" s="47">
        <v>23480</v>
      </c>
      <c r="L9" s="56">
        <f t="shared" si="2"/>
        <v>10833.5</v>
      </c>
    </row>
    <row r="10" spans="2:12" x14ac:dyDescent="0.35">
      <c r="I10" s="38" t="s">
        <v>39</v>
      </c>
      <c r="J10" s="56">
        <f t="shared" si="1"/>
        <v>19959.5</v>
      </c>
      <c r="K10" s="57">
        <v>5228</v>
      </c>
      <c r="L10" s="56">
        <f t="shared" si="2"/>
        <v>19959.5</v>
      </c>
    </row>
    <row r="11" spans="2:12" x14ac:dyDescent="0.35">
      <c r="I11" s="38" t="s">
        <v>40</v>
      </c>
      <c r="J11" s="56">
        <f t="shared" si="1"/>
        <v>20496</v>
      </c>
      <c r="K11" s="57">
        <v>4155</v>
      </c>
      <c r="L11" s="56">
        <f t="shared" si="2"/>
        <v>20496</v>
      </c>
    </row>
    <row r="12" spans="2:12" x14ac:dyDescent="0.35">
      <c r="J12" s="40"/>
      <c r="K12" s="42"/>
      <c r="L12" s="40"/>
    </row>
    <row r="13" spans="2:12" x14ac:dyDescent="0.35">
      <c r="J13" s="40"/>
      <c r="K13" s="42"/>
      <c r="L13" s="40"/>
    </row>
    <row r="14" spans="2:12" x14ac:dyDescent="0.35">
      <c r="J14" s="40"/>
      <c r="K14" s="42"/>
      <c r="L14" s="40"/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B2:D11"/>
  <sheetViews>
    <sheetView zoomScale="130" zoomScaleNormal="130" workbookViewId="0">
      <selection activeCell="N10" sqref="N10"/>
    </sheetView>
  </sheetViews>
  <sheetFormatPr defaultColWidth="9" defaultRowHeight="15" x14ac:dyDescent="0.25"/>
  <cols>
    <col min="1" max="1" width="9" style="45"/>
    <col min="2" max="2" width="21.21875" style="45" customWidth="1"/>
    <col min="3" max="16384" width="9" style="45"/>
  </cols>
  <sheetData>
    <row r="2" spans="2:4" x14ac:dyDescent="0.25">
      <c r="B2" s="45" t="s">
        <v>45</v>
      </c>
    </row>
    <row r="3" spans="2:4" x14ac:dyDescent="0.25">
      <c r="B3" s="43" t="s">
        <v>46</v>
      </c>
      <c r="C3" s="43" t="s">
        <v>47</v>
      </c>
      <c r="D3" s="43" t="s">
        <v>48</v>
      </c>
    </row>
    <row r="4" spans="2:4" x14ac:dyDescent="0.25">
      <c r="B4" s="43" t="s">
        <v>49</v>
      </c>
      <c r="C4" s="44">
        <v>37.119999999999997</v>
      </c>
      <c r="D4" s="44">
        <v>45.59</v>
      </c>
    </row>
    <row r="5" spans="2:4" x14ac:dyDescent="0.25">
      <c r="B5" s="43" t="s">
        <v>50</v>
      </c>
      <c r="C5" s="44">
        <v>9.7899999999999991</v>
      </c>
      <c r="D5" s="44">
        <v>5.67</v>
      </c>
    </row>
    <row r="6" spans="2:4" x14ac:dyDescent="0.25">
      <c r="B6" s="43" t="s">
        <v>51</v>
      </c>
      <c r="C6" s="44">
        <v>6.3</v>
      </c>
      <c r="D6" s="44">
        <v>4.2</v>
      </c>
    </row>
    <row r="7" spans="2:4" x14ac:dyDescent="0.25">
      <c r="B7" s="43" t="s">
        <v>52</v>
      </c>
      <c r="C7" s="44">
        <v>7.31</v>
      </c>
      <c r="D7" s="44">
        <v>5.96</v>
      </c>
    </row>
    <row r="8" spans="2:4" x14ac:dyDescent="0.25">
      <c r="B8" s="43" t="s">
        <v>53</v>
      </c>
      <c r="C8" s="44">
        <v>11.08</v>
      </c>
      <c r="D8" s="44">
        <v>8.36</v>
      </c>
    </row>
    <row r="9" spans="2:4" x14ac:dyDescent="0.25">
      <c r="B9" s="43" t="s">
        <v>54</v>
      </c>
      <c r="C9" s="44">
        <v>14.35</v>
      </c>
      <c r="D9" s="44">
        <v>12.13</v>
      </c>
    </row>
    <row r="10" spans="2:4" x14ac:dyDescent="0.25">
      <c r="B10" s="43" t="s">
        <v>55</v>
      </c>
      <c r="C10" s="44">
        <v>10.74</v>
      </c>
      <c r="D10" s="44">
        <v>15.87</v>
      </c>
    </row>
    <row r="11" spans="2:4" x14ac:dyDescent="0.25">
      <c r="B11" s="43" t="s">
        <v>56</v>
      </c>
      <c r="C11" s="44">
        <v>3.3</v>
      </c>
      <c r="D11" s="44">
        <v>2.21</v>
      </c>
    </row>
  </sheetData>
  <phoneticPr fontId="7" type="noConversion"/>
  <pageMargins left="0.69930555555555596" right="0.69930555555555596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B2:O27"/>
  <sheetViews>
    <sheetView tabSelected="1" topLeftCell="A5" zoomScale="120" zoomScaleNormal="120" workbookViewId="0">
      <selection activeCell="Q18" sqref="Q18"/>
    </sheetView>
  </sheetViews>
  <sheetFormatPr defaultColWidth="9" defaultRowHeight="15" x14ac:dyDescent="0.35"/>
  <cols>
    <col min="1" max="16384" width="9" style="34"/>
  </cols>
  <sheetData>
    <row r="2" spans="2:15" x14ac:dyDescent="0.35">
      <c r="B2" s="34" t="s">
        <v>60</v>
      </c>
    </row>
    <row r="3" spans="2:15" x14ac:dyDescent="0.35">
      <c r="B3" s="34" t="s">
        <v>61</v>
      </c>
    </row>
    <row r="4" spans="2:15" x14ac:dyDescent="0.35">
      <c r="B4" s="33">
        <v>152</v>
      </c>
      <c r="C4" s="33">
        <v>124</v>
      </c>
      <c r="D4" s="33">
        <v>129</v>
      </c>
      <c r="E4" s="33">
        <v>116</v>
      </c>
      <c r="F4" s="33">
        <v>100</v>
      </c>
      <c r="G4" s="33">
        <v>103</v>
      </c>
      <c r="H4" s="33">
        <v>92</v>
      </c>
      <c r="I4" s="33">
        <v>95</v>
      </c>
      <c r="J4" s="33">
        <v>127</v>
      </c>
      <c r="K4" s="33">
        <v>104</v>
      </c>
    </row>
    <row r="5" spans="2:15" x14ac:dyDescent="0.35">
      <c r="B5" s="33">
        <v>105</v>
      </c>
      <c r="C5" s="33">
        <v>119</v>
      </c>
      <c r="D5" s="33">
        <v>114</v>
      </c>
      <c r="E5" s="33">
        <v>115</v>
      </c>
      <c r="F5" s="33">
        <v>87</v>
      </c>
      <c r="G5" s="33">
        <v>103</v>
      </c>
      <c r="H5" s="33">
        <v>118</v>
      </c>
      <c r="I5" s="33">
        <v>142</v>
      </c>
      <c r="J5" s="33">
        <v>135</v>
      </c>
      <c r="K5" s="33">
        <v>125</v>
      </c>
    </row>
    <row r="6" spans="2:15" x14ac:dyDescent="0.35">
      <c r="B6" s="33">
        <v>117</v>
      </c>
      <c r="C6" s="33">
        <v>108</v>
      </c>
      <c r="D6" s="33">
        <v>105</v>
      </c>
      <c r="E6" s="33">
        <v>110</v>
      </c>
      <c r="F6" s="33">
        <v>107</v>
      </c>
      <c r="G6" s="33">
        <v>137</v>
      </c>
      <c r="H6" s="33">
        <v>120</v>
      </c>
      <c r="I6" s="33">
        <v>136</v>
      </c>
      <c r="J6" s="33">
        <v>117</v>
      </c>
      <c r="K6" s="33">
        <v>108</v>
      </c>
    </row>
    <row r="7" spans="2:15" x14ac:dyDescent="0.35">
      <c r="B7" s="33">
        <v>97</v>
      </c>
      <c r="C7" s="33">
        <v>88</v>
      </c>
      <c r="D7" s="33">
        <v>123</v>
      </c>
      <c r="E7" s="33">
        <v>115</v>
      </c>
      <c r="F7" s="33">
        <v>119</v>
      </c>
      <c r="G7" s="33">
        <v>138</v>
      </c>
      <c r="H7" s="33">
        <v>112</v>
      </c>
      <c r="I7" s="33">
        <v>146</v>
      </c>
      <c r="J7" s="33">
        <v>113</v>
      </c>
      <c r="K7" s="33">
        <v>126</v>
      </c>
    </row>
    <row r="8" spans="2:15" x14ac:dyDescent="0.35">
      <c r="B8" s="34" t="s">
        <v>62</v>
      </c>
    </row>
    <row r="9" spans="2:15" x14ac:dyDescent="0.35">
      <c r="B9" s="34" t="s">
        <v>63</v>
      </c>
    </row>
    <row r="10" spans="2:15" x14ac:dyDescent="0.35">
      <c r="B10" s="34" t="s">
        <v>64</v>
      </c>
    </row>
    <row r="12" spans="2:15" x14ac:dyDescent="0.35">
      <c r="B12" s="46" t="s">
        <v>119</v>
      </c>
      <c r="C12" s="47">
        <f>MIN(B4:K7)</f>
        <v>87</v>
      </c>
    </row>
    <row r="13" spans="2:15" x14ac:dyDescent="0.35">
      <c r="B13" s="34" t="s">
        <v>118</v>
      </c>
      <c r="C13" s="58">
        <f>MAX(B4:K7)</f>
        <v>152</v>
      </c>
      <c r="N13" s="12"/>
      <c r="O13" s="12"/>
    </row>
    <row r="14" spans="2:15" x14ac:dyDescent="0.35">
      <c r="B14" s="47" t="s">
        <v>120</v>
      </c>
      <c r="C14" s="47">
        <f>(C13-C12)/5</f>
        <v>13</v>
      </c>
      <c r="N14" s="12"/>
      <c r="O14" s="12"/>
    </row>
    <row r="15" spans="2:15" x14ac:dyDescent="0.35">
      <c r="B15" s="47"/>
      <c r="C15" s="12"/>
      <c r="D15" s="47"/>
      <c r="E15" s="34" t="s">
        <v>130</v>
      </c>
      <c r="N15" s="12"/>
      <c r="O15" s="12"/>
    </row>
    <row r="16" spans="2:15" x14ac:dyDescent="0.35">
      <c r="B16" s="48" t="s">
        <v>107</v>
      </c>
      <c r="C16" s="12"/>
      <c r="D16" s="47" t="s">
        <v>129</v>
      </c>
      <c r="N16" s="12"/>
      <c r="O16" s="12"/>
    </row>
    <row r="17" spans="2:15" x14ac:dyDescent="0.35">
      <c r="B17" s="48">
        <f>C12</f>
        <v>87</v>
      </c>
      <c r="C17" s="12" t="s">
        <v>124</v>
      </c>
      <c r="D17" s="47">
        <f>COUNTIFS(B4:K7,"&gt;=87",B4:K7,"&lt;100")</f>
        <v>5</v>
      </c>
      <c r="E17" s="47">
        <f t="array" ref="E17:E22">FREQUENCY(B4:K7,B17:B22)</f>
        <v>1</v>
      </c>
      <c r="F17" s="34" t="s">
        <v>121</v>
      </c>
      <c r="N17" s="12"/>
      <c r="O17" s="12"/>
    </row>
    <row r="18" spans="2:15" x14ac:dyDescent="0.35">
      <c r="B18" s="48">
        <f>B17+$C$14</f>
        <v>100</v>
      </c>
      <c r="C18" s="12" t="s">
        <v>125</v>
      </c>
      <c r="D18" s="47">
        <f>COUNTIFS(B4:K7,"&gt;=100",B4:K7,"&lt;113")</f>
        <v>11</v>
      </c>
      <c r="E18" s="47">
        <v>5</v>
      </c>
      <c r="F18" s="63" t="s">
        <v>131</v>
      </c>
    </row>
    <row r="19" spans="2:15" x14ac:dyDescent="0.35">
      <c r="B19" s="48">
        <f t="shared" ref="B19:B26" si="0">B18+$C$14</f>
        <v>113</v>
      </c>
      <c r="C19" s="12" t="s">
        <v>126</v>
      </c>
      <c r="D19" s="47">
        <f>COUNTIFS(B4:K7,"&gt;=113",B4:K7,"&lt;126")</f>
        <v>14</v>
      </c>
      <c r="E19" s="47">
        <v>11</v>
      </c>
    </row>
    <row r="20" spans="2:15" x14ac:dyDescent="0.35">
      <c r="B20" s="48">
        <f t="shared" si="0"/>
        <v>126</v>
      </c>
      <c r="C20" s="12" t="s">
        <v>127</v>
      </c>
      <c r="D20" s="47">
        <f>COUNTIFS(B4:K7,"&gt;=126",B4:K7,"&lt;139")</f>
        <v>7</v>
      </c>
      <c r="E20" s="47">
        <v>14</v>
      </c>
    </row>
    <row r="21" spans="2:15" x14ac:dyDescent="0.35">
      <c r="B21" s="48">
        <f t="shared" si="0"/>
        <v>139</v>
      </c>
      <c r="C21" s="12" t="s">
        <v>128</v>
      </c>
      <c r="D21" s="47">
        <f>COUNTIFS(B4:K7,"&gt;=139",B4:K7,"&lt;=152")</f>
        <v>3</v>
      </c>
      <c r="E21" s="47">
        <v>6</v>
      </c>
    </row>
    <row r="22" spans="2:15" x14ac:dyDescent="0.35">
      <c r="B22" s="48">
        <f t="shared" si="0"/>
        <v>152</v>
      </c>
      <c r="C22" s="12"/>
      <c r="D22" s="47"/>
      <c r="E22" s="47">
        <v>3</v>
      </c>
    </row>
    <row r="23" spans="2:15" x14ac:dyDescent="0.35">
      <c r="B23" s="48"/>
      <c r="C23" s="12"/>
      <c r="D23" s="47"/>
    </row>
    <row r="24" spans="2:15" x14ac:dyDescent="0.35">
      <c r="B24" s="48"/>
      <c r="C24" s="12"/>
      <c r="D24" s="47"/>
    </row>
    <row r="25" spans="2:15" x14ac:dyDescent="0.35">
      <c r="B25" s="48"/>
      <c r="C25" s="12"/>
      <c r="D25" s="47"/>
    </row>
    <row r="26" spans="2:15" x14ac:dyDescent="0.35">
      <c r="B26" s="48"/>
      <c r="C26" s="47"/>
    </row>
    <row r="27" spans="2:15" x14ac:dyDescent="0.35">
      <c r="B27" s="48"/>
      <c r="C27" s="47"/>
    </row>
  </sheetData>
  <phoneticPr fontId="7" type="noConversion"/>
  <pageMargins left="0.69930555555555596" right="0.69930555555555596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6FE3-FC22-467C-87AA-DEB6A17EF98E}">
  <sheetPr>
    <tabColor rgb="FFFF0000"/>
  </sheetPr>
  <dimension ref="A1:A40"/>
  <sheetViews>
    <sheetView workbookViewId="0">
      <selection activeCell="N18" sqref="N18"/>
    </sheetView>
  </sheetViews>
  <sheetFormatPr defaultRowHeight="14.4" x14ac:dyDescent="0.25"/>
  <sheetData>
    <row r="1" spans="1:1" ht="15" x14ac:dyDescent="0.25">
      <c r="A1" s="33">
        <v>152</v>
      </c>
    </row>
    <row r="2" spans="1:1" ht="15" x14ac:dyDescent="0.25">
      <c r="A2" s="33">
        <v>124</v>
      </c>
    </row>
    <row r="3" spans="1:1" ht="15" x14ac:dyDescent="0.25">
      <c r="A3" s="33">
        <v>129</v>
      </c>
    </row>
    <row r="4" spans="1:1" ht="15" x14ac:dyDescent="0.25">
      <c r="A4" s="33">
        <v>116</v>
      </c>
    </row>
    <row r="5" spans="1:1" ht="15" x14ac:dyDescent="0.25">
      <c r="A5" s="33">
        <v>100</v>
      </c>
    </row>
    <row r="6" spans="1:1" ht="15" x14ac:dyDescent="0.25">
      <c r="A6" s="33">
        <v>103</v>
      </c>
    </row>
    <row r="7" spans="1:1" ht="15" x14ac:dyDescent="0.25">
      <c r="A7" s="33">
        <v>92</v>
      </c>
    </row>
    <row r="8" spans="1:1" ht="15" x14ac:dyDescent="0.25">
      <c r="A8" s="33">
        <v>95</v>
      </c>
    </row>
    <row r="9" spans="1:1" ht="15" x14ac:dyDescent="0.25">
      <c r="A9" s="33">
        <v>127</v>
      </c>
    </row>
    <row r="10" spans="1:1" ht="15" x14ac:dyDescent="0.25">
      <c r="A10" s="33">
        <v>104</v>
      </c>
    </row>
    <row r="11" spans="1:1" ht="15" x14ac:dyDescent="0.25">
      <c r="A11" s="33">
        <v>105</v>
      </c>
    </row>
    <row r="12" spans="1:1" ht="15" x14ac:dyDescent="0.25">
      <c r="A12" s="33">
        <v>119</v>
      </c>
    </row>
    <row r="13" spans="1:1" ht="15" x14ac:dyDescent="0.25">
      <c r="A13" s="33">
        <v>114</v>
      </c>
    </row>
    <row r="14" spans="1:1" ht="15" x14ac:dyDescent="0.25">
      <c r="A14" s="33">
        <v>115</v>
      </c>
    </row>
    <row r="15" spans="1:1" ht="15" x14ac:dyDescent="0.25">
      <c r="A15" s="33">
        <v>87</v>
      </c>
    </row>
    <row r="16" spans="1:1" ht="15" x14ac:dyDescent="0.25">
      <c r="A16" s="33">
        <v>103</v>
      </c>
    </row>
    <row r="17" spans="1:1" ht="15" x14ac:dyDescent="0.25">
      <c r="A17" s="33">
        <v>118</v>
      </c>
    </row>
    <row r="18" spans="1:1" ht="15" x14ac:dyDescent="0.25">
      <c r="A18" s="33">
        <v>142</v>
      </c>
    </row>
    <row r="19" spans="1:1" ht="15" x14ac:dyDescent="0.25">
      <c r="A19" s="33">
        <v>135</v>
      </c>
    </row>
    <row r="20" spans="1:1" ht="15" x14ac:dyDescent="0.25">
      <c r="A20" s="33">
        <v>125</v>
      </c>
    </row>
    <row r="21" spans="1:1" ht="15" x14ac:dyDescent="0.25">
      <c r="A21" s="33">
        <v>117</v>
      </c>
    </row>
    <row r="22" spans="1:1" ht="15" x14ac:dyDescent="0.25">
      <c r="A22" s="33">
        <v>108</v>
      </c>
    </row>
    <row r="23" spans="1:1" ht="15" x14ac:dyDescent="0.25">
      <c r="A23" s="33">
        <v>105</v>
      </c>
    </row>
    <row r="24" spans="1:1" ht="15" x14ac:dyDescent="0.25">
      <c r="A24" s="33">
        <v>110</v>
      </c>
    </row>
    <row r="25" spans="1:1" ht="15" x14ac:dyDescent="0.25">
      <c r="A25" s="33">
        <v>107</v>
      </c>
    </row>
    <row r="26" spans="1:1" ht="15" x14ac:dyDescent="0.25">
      <c r="A26" s="33">
        <v>137</v>
      </c>
    </row>
    <row r="27" spans="1:1" ht="15" x14ac:dyDescent="0.25">
      <c r="A27" s="33">
        <v>120</v>
      </c>
    </row>
    <row r="28" spans="1:1" ht="15" x14ac:dyDescent="0.25">
      <c r="A28" s="33">
        <v>136</v>
      </c>
    </row>
    <row r="29" spans="1:1" ht="15" x14ac:dyDescent="0.25">
      <c r="A29" s="33">
        <v>117</v>
      </c>
    </row>
    <row r="30" spans="1:1" ht="15" x14ac:dyDescent="0.25">
      <c r="A30" s="33">
        <v>108</v>
      </c>
    </row>
    <row r="31" spans="1:1" ht="15" x14ac:dyDescent="0.25">
      <c r="A31" s="33">
        <v>97</v>
      </c>
    </row>
    <row r="32" spans="1:1" ht="15" x14ac:dyDescent="0.25">
      <c r="A32" s="33">
        <v>88</v>
      </c>
    </row>
    <row r="33" spans="1:1" ht="15" x14ac:dyDescent="0.25">
      <c r="A33" s="33">
        <v>123</v>
      </c>
    </row>
    <row r="34" spans="1:1" ht="15" x14ac:dyDescent="0.25">
      <c r="A34" s="33">
        <v>115</v>
      </c>
    </row>
    <row r="35" spans="1:1" ht="15" x14ac:dyDescent="0.25">
      <c r="A35" s="33">
        <v>119</v>
      </c>
    </row>
    <row r="36" spans="1:1" ht="15" x14ac:dyDescent="0.25">
      <c r="A36" s="33">
        <v>138</v>
      </c>
    </row>
    <row r="37" spans="1:1" ht="15" x14ac:dyDescent="0.25">
      <c r="A37" s="33">
        <v>112</v>
      </c>
    </row>
    <row r="38" spans="1:1" ht="15" x14ac:dyDescent="0.25">
      <c r="A38" s="33">
        <v>146</v>
      </c>
    </row>
    <row r="39" spans="1:1" ht="15" x14ac:dyDescent="0.25">
      <c r="A39" s="33">
        <v>113</v>
      </c>
    </row>
    <row r="40" spans="1:1" ht="15" x14ac:dyDescent="0.25">
      <c r="A40" s="33">
        <v>126</v>
      </c>
    </row>
  </sheetData>
  <phoneticPr fontId="7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A749-F85F-4168-9995-C626A8A115DD}">
  <dimension ref="A1:B41"/>
  <sheetViews>
    <sheetView workbookViewId="0">
      <selection activeCell="E14" sqref="E14"/>
    </sheetView>
  </sheetViews>
  <sheetFormatPr defaultRowHeight="14.4" x14ac:dyDescent="0.25"/>
  <sheetData>
    <row r="1" spans="1:2" ht="15.6" x14ac:dyDescent="0.35">
      <c r="A1" s="47" t="s">
        <v>106</v>
      </c>
      <c r="B1" s="47" t="s">
        <v>107</v>
      </c>
    </row>
    <row r="2" spans="1:2" ht="15.6" x14ac:dyDescent="0.35">
      <c r="A2" s="12">
        <v>180</v>
      </c>
      <c r="B2" s="47">
        <v>2</v>
      </c>
    </row>
    <row r="3" spans="1:2" ht="15.6" x14ac:dyDescent="0.35">
      <c r="A3" s="12">
        <v>124</v>
      </c>
      <c r="B3" s="47">
        <v>1</v>
      </c>
    </row>
    <row r="4" spans="1:2" ht="15.6" x14ac:dyDescent="0.35">
      <c r="A4" s="12">
        <v>129</v>
      </c>
      <c r="B4" s="47">
        <v>1</v>
      </c>
    </row>
    <row r="5" spans="1:2" ht="15.6" x14ac:dyDescent="0.35">
      <c r="A5" s="12">
        <v>116</v>
      </c>
      <c r="B5" s="47">
        <v>1</v>
      </c>
    </row>
    <row r="6" spans="1:2" ht="15.6" x14ac:dyDescent="0.35">
      <c r="A6" s="12">
        <v>100</v>
      </c>
      <c r="B6" s="47">
        <v>1</v>
      </c>
    </row>
    <row r="7" spans="1:2" ht="15.6" x14ac:dyDescent="0.35">
      <c r="A7" s="12">
        <v>103</v>
      </c>
      <c r="B7" s="47">
        <v>2</v>
      </c>
    </row>
    <row r="8" spans="1:2" ht="15.6" x14ac:dyDescent="0.35">
      <c r="A8" s="12">
        <v>92</v>
      </c>
      <c r="B8" s="47">
        <v>2</v>
      </c>
    </row>
    <row r="9" spans="1:2" ht="15.6" x14ac:dyDescent="0.35">
      <c r="A9" s="12">
        <v>95</v>
      </c>
      <c r="B9" s="47">
        <v>1</v>
      </c>
    </row>
    <row r="10" spans="1:2" ht="15.6" x14ac:dyDescent="0.35">
      <c r="A10" s="12">
        <v>127</v>
      </c>
      <c r="B10" s="47">
        <v>1</v>
      </c>
    </row>
    <row r="11" spans="1:2" ht="15.6" x14ac:dyDescent="0.35">
      <c r="A11" s="12">
        <v>104</v>
      </c>
      <c r="B11" s="47">
        <v>2</v>
      </c>
    </row>
    <row r="12" spans="1:2" ht="15.6" x14ac:dyDescent="0.35">
      <c r="A12" s="12">
        <v>105</v>
      </c>
      <c r="B12" s="47">
        <v>2</v>
      </c>
    </row>
    <row r="13" spans="1:2" ht="15.6" x14ac:dyDescent="0.35">
      <c r="A13" s="12">
        <v>119</v>
      </c>
      <c r="B13" s="47">
        <v>1</v>
      </c>
    </row>
    <row r="14" spans="1:2" ht="15.6" x14ac:dyDescent="0.35">
      <c r="A14" s="12">
        <v>114</v>
      </c>
      <c r="B14" s="47">
        <v>1</v>
      </c>
    </row>
    <row r="15" spans="1:2" ht="15.6" x14ac:dyDescent="0.35">
      <c r="A15" s="12">
        <v>115</v>
      </c>
      <c r="B15" s="47">
        <v>2</v>
      </c>
    </row>
    <row r="16" spans="1:2" ht="15.6" x14ac:dyDescent="0.35">
      <c r="A16" s="12">
        <v>87</v>
      </c>
      <c r="B16" s="47">
        <v>1</v>
      </c>
    </row>
    <row r="17" spans="1:2" ht="15.6" x14ac:dyDescent="0.35">
      <c r="A17" s="12">
        <v>103</v>
      </c>
      <c r="B17" s="47">
        <v>2</v>
      </c>
    </row>
    <row r="18" spans="1:2" ht="15.6" x14ac:dyDescent="0.35">
      <c r="A18" s="12">
        <v>118</v>
      </c>
      <c r="B18" s="47">
        <v>1</v>
      </c>
    </row>
    <row r="19" spans="1:2" ht="15.6" x14ac:dyDescent="0.35">
      <c r="A19" s="12">
        <v>142</v>
      </c>
      <c r="B19" s="47">
        <v>2</v>
      </c>
    </row>
    <row r="20" spans="1:2" ht="15.6" x14ac:dyDescent="0.35">
      <c r="A20" s="12">
        <v>135</v>
      </c>
      <c r="B20" s="47">
        <v>2</v>
      </c>
    </row>
    <row r="21" spans="1:2" ht="15.6" x14ac:dyDescent="0.35">
      <c r="A21" s="12">
        <v>125</v>
      </c>
      <c r="B21" s="47">
        <v>2</v>
      </c>
    </row>
    <row r="22" spans="1:2" ht="15.6" x14ac:dyDescent="0.35">
      <c r="A22" s="12">
        <v>117</v>
      </c>
      <c r="B22" s="47">
        <v>2</v>
      </c>
    </row>
    <row r="23" spans="1:2" ht="15.6" x14ac:dyDescent="0.35">
      <c r="A23" s="12">
        <v>108</v>
      </c>
      <c r="B23" s="47">
        <v>1</v>
      </c>
    </row>
    <row r="24" spans="1:2" ht="15.6" x14ac:dyDescent="0.35">
      <c r="A24" s="12">
        <v>105</v>
      </c>
      <c r="B24" s="47">
        <v>2</v>
      </c>
    </row>
    <row r="25" spans="1:2" ht="15.6" x14ac:dyDescent="0.35">
      <c r="A25" s="12">
        <v>110</v>
      </c>
      <c r="B25" s="47">
        <v>2</v>
      </c>
    </row>
    <row r="26" spans="1:2" ht="15.6" x14ac:dyDescent="0.35">
      <c r="A26" s="12">
        <v>107</v>
      </c>
      <c r="B26" s="47">
        <v>2</v>
      </c>
    </row>
    <row r="27" spans="1:2" ht="15.6" x14ac:dyDescent="0.35">
      <c r="A27" s="12">
        <v>137</v>
      </c>
      <c r="B27" s="47">
        <v>1</v>
      </c>
    </row>
    <row r="28" spans="1:2" ht="15.6" x14ac:dyDescent="0.35">
      <c r="A28" s="12">
        <v>120</v>
      </c>
      <c r="B28" s="47">
        <v>2</v>
      </c>
    </row>
    <row r="29" spans="1:2" ht="15.6" x14ac:dyDescent="0.35">
      <c r="A29" s="12">
        <v>136</v>
      </c>
      <c r="B29" s="47">
        <v>1</v>
      </c>
    </row>
    <row r="30" spans="1:2" ht="15.6" x14ac:dyDescent="0.35">
      <c r="A30" s="12">
        <v>117</v>
      </c>
      <c r="B30" s="47">
        <v>1</v>
      </c>
    </row>
    <row r="31" spans="1:2" ht="15.6" x14ac:dyDescent="0.35">
      <c r="A31" s="12">
        <v>108</v>
      </c>
      <c r="B31" s="47">
        <v>1</v>
      </c>
    </row>
    <row r="32" spans="1:2" ht="15.6" x14ac:dyDescent="0.35">
      <c r="A32" s="12">
        <v>97</v>
      </c>
      <c r="B32" s="47">
        <v>1</v>
      </c>
    </row>
    <row r="33" spans="1:2" ht="15.6" x14ac:dyDescent="0.35">
      <c r="A33" s="12">
        <v>88</v>
      </c>
      <c r="B33" s="47">
        <v>1</v>
      </c>
    </row>
    <row r="34" spans="1:2" ht="15.6" x14ac:dyDescent="0.35">
      <c r="A34" s="12">
        <v>123</v>
      </c>
      <c r="B34" s="47">
        <v>2</v>
      </c>
    </row>
    <row r="35" spans="1:2" ht="15.6" x14ac:dyDescent="0.35">
      <c r="A35" s="12">
        <v>115</v>
      </c>
      <c r="B35" s="47">
        <v>2</v>
      </c>
    </row>
    <row r="36" spans="1:2" ht="15.6" x14ac:dyDescent="0.35">
      <c r="A36" s="12">
        <v>119</v>
      </c>
      <c r="B36" s="47">
        <v>2</v>
      </c>
    </row>
    <row r="37" spans="1:2" ht="15.6" x14ac:dyDescent="0.35">
      <c r="A37" s="12">
        <v>138</v>
      </c>
      <c r="B37" s="47">
        <v>2</v>
      </c>
    </row>
    <row r="38" spans="1:2" ht="15.6" x14ac:dyDescent="0.35">
      <c r="A38" s="12">
        <v>112</v>
      </c>
      <c r="B38" s="47">
        <v>1</v>
      </c>
    </row>
    <row r="39" spans="1:2" ht="15.6" x14ac:dyDescent="0.35">
      <c r="A39" s="12">
        <v>146</v>
      </c>
      <c r="B39" s="47">
        <v>1</v>
      </c>
    </row>
    <row r="40" spans="1:2" ht="15.6" x14ac:dyDescent="0.35">
      <c r="A40" s="12">
        <v>113</v>
      </c>
      <c r="B40" s="47">
        <v>2</v>
      </c>
    </row>
    <row r="41" spans="1:2" ht="15.6" x14ac:dyDescent="0.35">
      <c r="A41" s="12">
        <v>126</v>
      </c>
      <c r="B41" s="47">
        <v>1</v>
      </c>
    </row>
  </sheetData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41B44-5137-44EB-9888-8FAEDFB011E8}">
  <sheetPr>
    <tabColor rgb="FFFF0000"/>
  </sheetPr>
  <dimension ref="A1:J200"/>
  <sheetViews>
    <sheetView zoomScale="120" zoomScaleNormal="120" workbookViewId="0">
      <selection activeCell="N18" sqref="N18"/>
    </sheetView>
  </sheetViews>
  <sheetFormatPr defaultRowHeight="14.4" x14ac:dyDescent="0.25"/>
  <cols>
    <col min="1" max="1" width="15.21875" bestFit="1" customWidth="1"/>
    <col min="2" max="2" width="9.109375" bestFit="1" customWidth="1"/>
    <col min="4" max="4" width="5.77734375" bestFit="1" customWidth="1"/>
    <col min="5" max="5" width="15.21875" bestFit="1" customWidth="1"/>
    <col min="10" max="10" width="9.109375" bestFit="1" customWidth="1"/>
  </cols>
  <sheetData>
    <row r="1" spans="1:10" ht="15.6" x14ac:dyDescent="0.25">
      <c r="A1" s="52" t="s">
        <v>91</v>
      </c>
      <c r="B1" s="52" t="s">
        <v>92</v>
      </c>
      <c r="E1" s="64" t="s">
        <v>91</v>
      </c>
      <c r="F1" s="65" t="s">
        <v>132</v>
      </c>
      <c r="G1" s="66" t="s">
        <v>97</v>
      </c>
      <c r="H1" s="66" t="s">
        <v>101</v>
      </c>
      <c r="J1" s="52" t="s">
        <v>92</v>
      </c>
    </row>
    <row r="2" spans="1:10" x14ac:dyDescent="0.25">
      <c r="A2" s="53" t="s">
        <v>93</v>
      </c>
      <c r="B2" s="53" t="s">
        <v>94</v>
      </c>
      <c r="E2" s="66" t="s">
        <v>93</v>
      </c>
      <c r="F2" s="67">
        <f>COUNTIFS($A:$A,$E2,$B:$B,F$1)</f>
        <v>28</v>
      </c>
      <c r="G2" s="67">
        <f t="shared" ref="G2:H11" si="0">COUNTIFS($A:$A,$E2,$B:$B,G$1)</f>
        <v>33</v>
      </c>
      <c r="H2" s="67">
        <f t="shared" si="0"/>
        <v>0</v>
      </c>
      <c r="J2" s="53" t="s">
        <v>94</v>
      </c>
    </row>
    <row r="3" spans="1:10" x14ac:dyDescent="0.25">
      <c r="A3" s="53" t="s">
        <v>95</v>
      </c>
      <c r="B3" s="53" t="s">
        <v>94</v>
      </c>
      <c r="E3" s="66" t="s">
        <v>95</v>
      </c>
      <c r="F3" s="67">
        <f t="shared" ref="F3:F11" si="1">COUNTIFS($A:$A,$E3,$B:$B,F$1)</f>
        <v>21</v>
      </c>
      <c r="G3" s="67">
        <f t="shared" si="0"/>
        <v>28</v>
      </c>
      <c r="H3" s="67">
        <f t="shared" si="0"/>
        <v>5</v>
      </c>
      <c r="J3" s="53" t="s">
        <v>97</v>
      </c>
    </row>
    <row r="4" spans="1:10" x14ac:dyDescent="0.25">
      <c r="A4" s="53" t="s">
        <v>95</v>
      </c>
      <c r="B4" s="53" t="s">
        <v>94</v>
      </c>
      <c r="E4" s="66" t="s">
        <v>96</v>
      </c>
      <c r="F4" s="67">
        <f t="shared" si="1"/>
        <v>10</v>
      </c>
      <c r="G4" s="67">
        <f t="shared" si="0"/>
        <v>18</v>
      </c>
      <c r="H4" s="67">
        <f t="shared" si="0"/>
        <v>0</v>
      </c>
      <c r="J4" s="53" t="s">
        <v>101</v>
      </c>
    </row>
    <row r="5" spans="1:10" x14ac:dyDescent="0.25">
      <c r="A5" s="53" t="s">
        <v>93</v>
      </c>
      <c r="B5" s="53" t="s">
        <v>94</v>
      </c>
      <c r="E5" s="66" t="s">
        <v>98</v>
      </c>
      <c r="F5" s="67">
        <f t="shared" si="1"/>
        <v>3</v>
      </c>
      <c r="G5" s="67">
        <f t="shared" si="0"/>
        <v>7</v>
      </c>
      <c r="H5" s="67">
        <f t="shared" si="0"/>
        <v>0</v>
      </c>
    </row>
    <row r="6" spans="1:10" x14ac:dyDescent="0.25">
      <c r="A6" s="53" t="s">
        <v>96</v>
      </c>
      <c r="B6" s="53" t="s">
        <v>97</v>
      </c>
      <c r="E6" s="66" t="s">
        <v>99</v>
      </c>
      <c r="F6" s="67">
        <f t="shared" si="1"/>
        <v>1</v>
      </c>
      <c r="G6" s="67">
        <f t="shared" si="0"/>
        <v>1</v>
      </c>
      <c r="H6" s="67">
        <f t="shared" si="0"/>
        <v>0</v>
      </c>
    </row>
    <row r="7" spans="1:10" x14ac:dyDescent="0.25">
      <c r="A7" s="53" t="s">
        <v>93</v>
      </c>
      <c r="B7" s="53" t="s">
        <v>97</v>
      </c>
      <c r="E7" s="66" t="s">
        <v>100</v>
      </c>
      <c r="F7" s="67">
        <f t="shared" si="1"/>
        <v>4</v>
      </c>
      <c r="G7" s="67">
        <f t="shared" si="0"/>
        <v>9</v>
      </c>
      <c r="H7" s="67">
        <f t="shared" si="0"/>
        <v>0</v>
      </c>
    </row>
    <row r="8" spans="1:10" x14ac:dyDescent="0.25">
      <c r="A8" s="53" t="s">
        <v>93</v>
      </c>
      <c r="B8" s="53" t="s">
        <v>97</v>
      </c>
      <c r="E8" s="66" t="s">
        <v>102</v>
      </c>
      <c r="F8" s="67">
        <f t="shared" si="1"/>
        <v>4</v>
      </c>
      <c r="G8" s="67">
        <f t="shared" si="0"/>
        <v>0</v>
      </c>
      <c r="H8" s="67">
        <f t="shared" si="0"/>
        <v>0</v>
      </c>
    </row>
    <row r="9" spans="1:10" x14ac:dyDescent="0.25">
      <c r="A9" s="53" t="s">
        <v>98</v>
      </c>
      <c r="B9" s="53" t="s">
        <v>94</v>
      </c>
      <c r="E9" s="66" t="s">
        <v>103</v>
      </c>
      <c r="F9" s="67">
        <f t="shared" si="1"/>
        <v>4</v>
      </c>
      <c r="G9" s="67">
        <f t="shared" si="0"/>
        <v>13</v>
      </c>
      <c r="H9" s="67">
        <f t="shared" si="0"/>
        <v>0</v>
      </c>
    </row>
    <row r="10" spans="1:10" x14ac:dyDescent="0.25">
      <c r="A10" s="53" t="s">
        <v>93</v>
      </c>
      <c r="B10" s="53" t="s">
        <v>94</v>
      </c>
      <c r="E10" s="66" t="s">
        <v>104</v>
      </c>
      <c r="F10" s="67">
        <f t="shared" si="1"/>
        <v>0</v>
      </c>
      <c r="G10" s="67">
        <f t="shared" si="0"/>
        <v>4</v>
      </c>
      <c r="H10" s="67">
        <f t="shared" si="0"/>
        <v>0</v>
      </c>
    </row>
    <row r="11" spans="1:10" x14ac:dyDescent="0.25">
      <c r="A11" s="53" t="s">
        <v>96</v>
      </c>
      <c r="B11" s="53" t="s">
        <v>94</v>
      </c>
      <c r="E11" s="66" t="s">
        <v>105</v>
      </c>
      <c r="F11" s="67">
        <f t="shared" si="1"/>
        <v>4</v>
      </c>
      <c r="G11" s="67">
        <f t="shared" si="0"/>
        <v>2</v>
      </c>
      <c r="H11" s="67">
        <f t="shared" si="0"/>
        <v>0</v>
      </c>
    </row>
    <row r="12" spans="1:10" x14ac:dyDescent="0.25">
      <c r="A12" s="53" t="s">
        <v>95</v>
      </c>
      <c r="B12" s="53" t="s">
        <v>97</v>
      </c>
    </row>
    <row r="13" spans="1:10" x14ac:dyDescent="0.25">
      <c r="A13" s="53" t="s">
        <v>96</v>
      </c>
      <c r="B13" s="53" t="s">
        <v>97</v>
      </c>
    </row>
    <row r="14" spans="1:10" x14ac:dyDescent="0.25">
      <c r="A14" s="53" t="s">
        <v>99</v>
      </c>
      <c r="B14" s="53" t="s">
        <v>97</v>
      </c>
    </row>
    <row r="15" spans="1:10" x14ac:dyDescent="0.25">
      <c r="A15" s="53" t="s">
        <v>95</v>
      </c>
      <c r="B15" s="53" t="s">
        <v>94</v>
      </c>
    </row>
    <row r="16" spans="1:10" x14ac:dyDescent="0.25">
      <c r="A16" s="53" t="s">
        <v>100</v>
      </c>
      <c r="B16" s="53" t="s">
        <v>97</v>
      </c>
    </row>
    <row r="17" spans="1:2" x14ac:dyDescent="0.25">
      <c r="A17" s="53" t="s">
        <v>95</v>
      </c>
      <c r="B17" s="53" t="s">
        <v>97</v>
      </c>
    </row>
    <row r="18" spans="1:2" x14ac:dyDescent="0.25">
      <c r="A18" s="53" t="s">
        <v>98</v>
      </c>
      <c r="B18" s="53" t="s">
        <v>97</v>
      </c>
    </row>
    <row r="19" spans="1:2" x14ac:dyDescent="0.25">
      <c r="A19" s="53" t="s">
        <v>95</v>
      </c>
      <c r="B19" s="53" t="s">
        <v>97</v>
      </c>
    </row>
    <row r="20" spans="1:2" x14ac:dyDescent="0.25">
      <c r="A20" s="53" t="s">
        <v>95</v>
      </c>
      <c r="B20" s="53" t="s">
        <v>94</v>
      </c>
    </row>
    <row r="21" spans="1:2" x14ac:dyDescent="0.25">
      <c r="A21" s="53" t="s">
        <v>95</v>
      </c>
      <c r="B21" s="53" t="s">
        <v>101</v>
      </c>
    </row>
    <row r="22" spans="1:2" x14ac:dyDescent="0.25">
      <c r="A22" s="53" t="s">
        <v>98</v>
      </c>
      <c r="B22" s="53" t="s">
        <v>97</v>
      </c>
    </row>
    <row r="23" spans="1:2" x14ac:dyDescent="0.25">
      <c r="A23" s="53" t="s">
        <v>100</v>
      </c>
      <c r="B23" s="53" t="s">
        <v>94</v>
      </c>
    </row>
    <row r="24" spans="1:2" x14ac:dyDescent="0.25">
      <c r="A24" s="53" t="s">
        <v>95</v>
      </c>
      <c r="B24" s="53" t="s">
        <v>101</v>
      </c>
    </row>
    <row r="25" spans="1:2" x14ac:dyDescent="0.25">
      <c r="A25" s="53" t="s">
        <v>102</v>
      </c>
      <c r="B25" s="53" t="s">
        <v>94</v>
      </c>
    </row>
    <row r="26" spans="1:2" x14ac:dyDescent="0.25">
      <c r="A26" s="53" t="s">
        <v>96</v>
      </c>
      <c r="B26" s="53" t="s">
        <v>94</v>
      </c>
    </row>
    <row r="27" spans="1:2" x14ac:dyDescent="0.25">
      <c r="A27" s="53" t="s">
        <v>93</v>
      </c>
      <c r="B27" s="53" t="s">
        <v>97</v>
      </c>
    </row>
    <row r="28" spans="1:2" x14ac:dyDescent="0.25">
      <c r="A28" s="53" t="s">
        <v>95</v>
      </c>
      <c r="B28" s="53" t="s">
        <v>101</v>
      </c>
    </row>
    <row r="29" spans="1:2" x14ac:dyDescent="0.25">
      <c r="A29" s="53" t="s">
        <v>93</v>
      </c>
      <c r="B29" s="53" t="s">
        <v>97</v>
      </c>
    </row>
    <row r="30" spans="1:2" x14ac:dyDescent="0.25">
      <c r="A30" s="53" t="s">
        <v>93</v>
      </c>
      <c r="B30" s="53" t="s">
        <v>97</v>
      </c>
    </row>
    <row r="31" spans="1:2" x14ac:dyDescent="0.25">
      <c r="A31" s="53" t="s">
        <v>93</v>
      </c>
      <c r="B31" s="53" t="s">
        <v>97</v>
      </c>
    </row>
    <row r="32" spans="1:2" x14ac:dyDescent="0.25">
      <c r="A32" s="53" t="s">
        <v>93</v>
      </c>
      <c r="B32" s="53" t="s">
        <v>97</v>
      </c>
    </row>
    <row r="33" spans="1:2" x14ac:dyDescent="0.25">
      <c r="A33" s="53" t="s">
        <v>93</v>
      </c>
      <c r="B33" s="53" t="s">
        <v>97</v>
      </c>
    </row>
    <row r="34" spans="1:2" x14ac:dyDescent="0.25">
      <c r="A34" s="53" t="s">
        <v>93</v>
      </c>
      <c r="B34" s="53" t="s">
        <v>97</v>
      </c>
    </row>
    <row r="35" spans="1:2" x14ac:dyDescent="0.25">
      <c r="A35" s="53" t="s">
        <v>93</v>
      </c>
      <c r="B35" s="53" t="s">
        <v>97</v>
      </c>
    </row>
    <row r="36" spans="1:2" x14ac:dyDescent="0.25">
      <c r="A36" s="53" t="s">
        <v>93</v>
      </c>
      <c r="B36" s="53" t="s">
        <v>97</v>
      </c>
    </row>
    <row r="37" spans="1:2" x14ac:dyDescent="0.25">
      <c r="A37" s="53" t="s">
        <v>93</v>
      </c>
      <c r="B37" s="53" t="s">
        <v>94</v>
      </c>
    </row>
    <row r="38" spans="1:2" x14ac:dyDescent="0.25">
      <c r="A38" s="53" t="s">
        <v>96</v>
      </c>
      <c r="B38" s="53" t="s">
        <v>94</v>
      </c>
    </row>
    <row r="39" spans="1:2" x14ac:dyDescent="0.25">
      <c r="A39" s="53" t="s">
        <v>93</v>
      </c>
      <c r="B39" s="53" t="s">
        <v>94</v>
      </c>
    </row>
    <row r="40" spans="1:2" x14ac:dyDescent="0.25">
      <c r="A40" s="53" t="s">
        <v>93</v>
      </c>
      <c r="B40" s="53" t="s">
        <v>94</v>
      </c>
    </row>
    <row r="41" spans="1:2" x14ac:dyDescent="0.25">
      <c r="A41" s="53" t="s">
        <v>93</v>
      </c>
      <c r="B41" s="53" t="s">
        <v>94</v>
      </c>
    </row>
    <row r="42" spans="1:2" x14ac:dyDescent="0.25">
      <c r="A42" s="53" t="s">
        <v>93</v>
      </c>
      <c r="B42" s="53" t="s">
        <v>94</v>
      </c>
    </row>
    <row r="43" spans="1:2" x14ac:dyDescent="0.25">
      <c r="A43" s="53" t="s">
        <v>93</v>
      </c>
      <c r="B43" s="53" t="s">
        <v>94</v>
      </c>
    </row>
    <row r="44" spans="1:2" x14ac:dyDescent="0.25">
      <c r="A44" s="53" t="s">
        <v>93</v>
      </c>
      <c r="B44" s="53" t="s">
        <v>94</v>
      </c>
    </row>
    <row r="45" spans="1:2" x14ac:dyDescent="0.25">
      <c r="A45" s="53" t="s">
        <v>93</v>
      </c>
      <c r="B45" s="53" t="s">
        <v>94</v>
      </c>
    </row>
    <row r="46" spans="1:2" x14ac:dyDescent="0.25">
      <c r="A46" s="53" t="s">
        <v>95</v>
      </c>
      <c r="B46" s="53" t="s">
        <v>94</v>
      </c>
    </row>
    <row r="47" spans="1:2" x14ac:dyDescent="0.25">
      <c r="A47" s="53" t="s">
        <v>96</v>
      </c>
      <c r="B47" s="53" t="s">
        <v>97</v>
      </c>
    </row>
    <row r="48" spans="1:2" x14ac:dyDescent="0.25">
      <c r="A48" s="53" t="s">
        <v>96</v>
      </c>
      <c r="B48" s="53" t="s">
        <v>94</v>
      </c>
    </row>
    <row r="49" spans="1:2" x14ac:dyDescent="0.25">
      <c r="A49" s="53" t="s">
        <v>95</v>
      </c>
      <c r="B49" s="53" t="s">
        <v>94</v>
      </c>
    </row>
    <row r="50" spans="1:2" x14ac:dyDescent="0.25">
      <c r="A50" s="53" t="s">
        <v>98</v>
      </c>
      <c r="B50" s="53" t="s">
        <v>97</v>
      </c>
    </row>
    <row r="51" spans="1:2" x14ac:dyDescent="0.25">
      <c r="A51" s="53" t="s">
        <v>96</v>
      </c>
      <c r="B51" s="53" t="s">
        <v>94</v>
      </c>
    </row>
    <row r="52" spans="1:2" x14ac:dyDescent="0.25">
      <c r="A52" s="53" t="s">
        <v>95</v>
      </c>
      <c r="B52" s="53" t="s">
        <v>94</v>
      </c>
    </row>
    <row r="53" spans="1:2" x14ac:dyDescent="0.25">
      <c r="A53" s="53" t="s">
        <v>93</v>
      </c>
      <c r="B53" s="53" t="s">
        <v>97</v>
      </c>
    </row>
    <row r="54" spans="1:2" x14ac:dyDescent="0.25">
      <c r="A54" s="53" t="s">
        <v>93</v>
      </c>
      <c r="B54" s="53" t="s">
        <v>97</v>
      </c>
    </row>
    <row r="55" spans="1:2" x14ac:dyDescent="0.25">
      <c r="A55" s="53" t="s">
        <v>100</v>
      </c>
      <c r="B55" s="53" t="s">
        <v>97</v>
      </c>
    </row>
    <row r="56" spans="1:2" x14ac:dyDescent="0.25">
      <c r="A56" s="53" t="s">
        <v>95</v>
      </c>
      <c r="B56" s="53" t="s">
        <v>97</v>
      </c>
    </row>
    <row r="57" spans="1:2" x14ac:dyDescent="0.25">
      <c r="A57" s="53" t="s">
        <v>98</v>
      </c>
      <c r="B57" s="53" t="s">
        <v>97</v>
      </c>
    </row>
    <row r="58" spans="1:2" x14ac:dyDescent="0.25">
      <c r="A58" s="53" t="s">
        <v>103</v>
      </c>
      <c r="B58" s="53" t="s">
        <v>97</v>
      </c>
    </row>
    <row r="59" spans="1:2" x14ac:dyDescent="0.25">
      <c r="A59" s="53" t="s">
        <v>103</v>
      </c>
      <c r="B59" s="53" t="s">
        <v>97</v>
      </c>
    </row>
    <row r="60" spans="1:2" x14ac:dyDescent="0.25">
      <c r="A60" s="53" t="s">
        <v>103</v>
      </c>
      <c r="B60" s="53" t="s">
        <v>97</v>
      </c>
    </row>
    <row r="61" spans="1:2" x14ac:dyDescent="0.25">
      <c r="A61" s="53" t="s">
        <v>93</v>
      </c>
      <c r="B61" s="53" t="s">
        <v>94</v>
      </c>
    </row>
    <row r="62" spans="1:2" x14ac:dyDescent="0.25">
      <c r="A62" s="53" t="s">
        <v>93</v>
      </c>
      <c r="B62" s="53" t="s">
        <v>94</v>
      </c>
    </row>
    <row r="63" spans="1:2" x14ac:dyDescent="0.25">
      <c r="A63" s="53" t="s">
        <v>93</v>
      </c>
      <c r="B63" s="53" t="s">
        <v>94</v>
      </c>
    </row>
    <row r="64" spans="1:2" x14ac:dyDescent="0.25">
      <c r="A64" s="53" t="s">
        <v>93</v>
      </c>
      <c r="B64" s="53" t="s">
        <v>97</v>
      </c>
    </row>
    <row r="65" spans="1:2" x14ac:dyDescent="0.25">
      <c r="A65" s="53" t="s">
        <v>93</v>
      </c>
      <c r="B65" s="53" t="s">
        <v>97</v>
      </c>
    </row>
    <row r="66" spans="1:2" x14ac:dyDescent="0.25">
      <c r="A66" s="53" t="s">
        <v>93</v>
      </c>
      <c r="B66" s="53" t="s">
        <v>97</v>
      </c>
    </row>
    <row r="67" spans="1:2" x14ac:dyDescent="0.25">
      <c r="A67" s="53" t="s">
        <v>103</v>
      </c>
      <c r="B67" s="53" t="s">
        <v>94</v>
      </c>
    </row>
    <row r="68" spans="1:2" x14ac:dyDescent="0.25">
      <c r="A68" s="53" t="s">
        <v>93</v>
      </c>
      <c r="B68" s="53" t="s">
        <v>94</v>
      </c>
    </row>
    <row r="69" spans="1:2" x14ac:dyDescent="0.25">
      <c r="A69" s="53" t="s">
        <v>93</v>
      </c>
      <c r="B69" s="53" t="s">
        <v>94</v>
      </c>
    </row>
    <row r="70" spans="1:2" x14ac:dyDescent="0.25">
      <c r="A70" s="53" t="s">
        <v>95</v>
      </c>
      <c r="B70" s="53" t="s">
        <v>97</v>
      </c>
    </row>
    <row r="71" spans="1:2" x14ac:dyDescent="0.25">
      <c r="A71" s="53" t="s">
        <v>95</v>
      </c>
      <c r="B71" s="53" t="s">
        <v>97</v>
      </c>
    </row>
    <row r="72" spans="1:2" x14ac:dyDescent="0.25">
      <c r="A72" s="53" t="s">
        <v>95</v>
      </c>
      <c r="B72" s="53" t="s">
        <v>101</v>
      </c>
    </row>
    <row r="73" spans="1:2" x14ac:dyDescent="0.25">
      <c r="A73" s="53" t="s">
        <v>95</v>
      </c>
      <c r="B73" s="53" t="s">
        <v>101</v>
      </c>
    </row>
    <row r="74" spans="1:2" x14ac:dyDescent="0.25">
      <c r="A74" s="53" t="s">
        <v>95</v>
      </c>
      <c r="B74" s="53" t="s">
        <v>94</v>
      </c>
    </row>
    <row r="75" spans="1:2" x14ac:dyDescent="0.25">
      <c r="A75" s="53" t="s">
        <v>95</v>
      </c>
      <c r="B75" s="53" t="s">
        <v>94</v>
      </c>
    </row>
    <row r="76" spans="1:2" x14ac:dyDescent="0.25">
      <c r="A76" s="53" t="s">
        <v>95</v>
      </c>
      <c r="B76" s="53" t="s">
        <v>97</v>
      </c>
    </row>
    <row r="77" spans="1:2" x14ac:dyDescent="0.25">
      <c r="A77" s="53" t="s">
        <v>95</v>
      </c>
      <c r="B77" s="53" t="s">
        <v>97</v>
      </c>
    </row>
    <row r="78" spans="1:2" x14ac:dyDescent="0.25">
      <c r="A78" s="53" t="s">
        <v>95</v>
      </c>
      <c r="B78" s="53" t="s">
        <v>97</v>
      </c>
    </row>
    <row r="79" spans="1:2" x14ac:dyDescent="0.25">
      <c r="A79" s="53" t="s">
        <v>95</v>
      </c>
      <c r="B79" s="53" t="s">
        <v>97</v>
      </c>
    </row>
    <row r="80" spans="1:2" x14ac:dyDescent="0.25">
      <c r="A80" s="53" t="s">
        <v>95</v>
      </c>
      <c r="B80" s="53" t="s">
        <v>97</v>
      </c>
    </row>
    <row r="81" spans="1:2" x14ac:dyDescent="0.25">
      <c r="A81" s="53" t="s">
        <v>104</v>
      </c>
      <c r="B81" s="53" t="s">
        <v>97</v>
      </c>
    </row>
    <row r="82" spans="1:2" x14ac:dyDescent="0.25">
      <c r="A82" s="53" t="s">
        <v>96</v>
      </c>
      <c r="B82" s="53" t="s">
        <v>97</v>
      </c>
    </row>
    <row r="83" spans="1:2" x14ac:dyDescent="0.25">
      <c r="A83" s="53" t="s">
        <v>96</v>
      </c>
      <c r="B83" s="53" t="s">
        <v>97</v>
      </c>
    </row>
    <row r="84" spans="1:2" x14ac:dyDescent="0.25">
      <c r="A84" s="53" t="s">
        <v>105</v>
      </c>
      <c r="B84" s="53" t="s">
        <v>97</v>
      </c>
    </row>
    <row r="85" spans="1:2" x14ac:dyDescent="0.25">
      <c r="A85" s="53" t="s">
        <v>95</v>
      </c>
      <c r="B85" s="53" t="s">
        <v>97</v>
      </c>
    </row>
    <row r="86" spans="1:2" x14ac:dyDescent="0.25">
      <c r="A86" s="53" t="s">
        <v>103</v>
      </c>
      <c r="B86" s="53" t="s">
        <v>97</v>
      </c>
    </row>
    <row r="87" spans="1:2" x14ac:dyDescent="0.25">
      <c r="A87" s="53" t="s">
        <v>103</v>
      </c>
      <c r="B87" s="53" t="s">
        <v>94</v>
      </c>
    </row>
    <row r="88" spans="1:2" x14ac:dyDescent="0.25">
      <c r="A88" s="53" t="s">
        <v>96</v>
      </c>
      <c r="B88" s="53" t="s">
        <v>97</v>
      </c>
    </row>
    <row r="89" spans="1:2" x14ac:dyDescent="0.25">
      <c r="A89" s="53" t="s">
        <v>103</v>
      </c>
      <c r="B89" s="53" t="s">
        <v>97</v>
      </c>
    </row>
    <row r="90" spans="1:2" x14ac:dyDescent="0.25">
      <c r="A90" s="53" t="s">
        <v>93</v>
      </c>
      <c r="B90" s="53" t="s">
        <v>97</v>
      </c>
    </row>
    <row r="91" spans="1:2" x14ac:dyDescent="0.25">
      <c r="A91" s="53" t="s">
        <v>93</v>
      </c>
      <c r="B91" s="53" t="s">
        <v>97</v>
      </c>
    </row>
    <row r="92" spans="1:2" x14ac:dyDescent="0.25">
      <c r="A92" s="53" t="s">
        <v>96</v>
      </c>
      <c r="B92" s="53" t="s">
        <v>97</v>
      </c>
    </row>
    <row r="93" spans="1:2" x14ac:dyDescent="0.25">
      <c r="A93" s="53" t="s">
        <v>93</v>
      </c>
      <c r="B93" s="53" t="s">
        <v>94</v>
      </c>
    </row>
    <row r="94" spans="1:2" x14ac:dyDescent="0.25">
      <c r="A94" s="53" t="s">
        <v>93</v>
      </c>
      <c r="B94" s="53" t="s">
        <v>94</v>
      </c>
    </row>
    <row r="95" spans="1:2" x14ac:dyDescent="0.25">
      <c r="A95" s="53" t="s">
        <v>95</v>
      </c>
      <c r="B95" s="53" t="s">
        <v>97</v>
      </c>
    </row>
    <row r="96" spans="1:2" x14ac:dyDescent="0.25">
      <c r="A96" s="53" t="s">
        <v>93</v>
      </c>
      <c r="B96" s="53" t="s">
        <v>97</v>
      </c>
    </row>
    <row r="97" spans="1:2" x14ac:dyDescent="0.25">
      <c r="A97" s="53" t="s">
        <v>93</v>
      </c>
      <c r="B97" s="53" t="s">
        <v>97</v>
      </c>
    </row>
    <row r="98" spans="1:2" x14ac:dyDescent="0.25">
      <c r="A98" s="53" t="s">
        <v>93</v>
      </c>
      <c r="B98" s="53" t="s">
        <v>97</v>
      </c>
    </row>
    <row r="99" spans="1:2" x14ac:dyDescent="0.25">
      <c r="A99" s="53" t="s">
        <v>95</v>
      </c>
      <c r="B99" s="53" t="s">
        <v>94</v>
      </c>
    </row>
    <row r="100" spans="1:2" x14ac:dyDescent="0.25">
      <c r="A100" s="53" t="s">
        <v>95</v>
      </c>
      <c r="B100" s="53" t="s">
        <v>94</v>
      </c>
    </row>
    <row r="101" spans="1:2" x14ac:dyDescent="0.25">
      <c r="A101" s="53" t="s">
        <v>95</v>
      </c>
      <c r="B101" s="53" t="s">
        <v>94</v>
      </c>
    </row>
    <row r="102" spans="1:2" x14ac:dyDescent="0.25">
      <c r="A102" s="53" t="s">
        <v>96</v>
      </c>
      <c r="B102" s="53" t="s">
        <v>97</v>
      </c>
    </row>
    <row r="103" spans="1:2" x14ac:dyDescent="0.25">
      <c r="A103" s="53" t="s">
        <v>98</v>
      </c>
      <c r="B103" s="53" t="s">
        <v>94</v>
      </c>
    </row>
    <row r="104" spans="1:2" x14ac:dyDescent="0.25">
      <c r="A104" s="53" t="s">
        <v>93</v>
      </c>
      <c r="B104" s="53" t="s">
        <v>94</v>
      </c>
    </row>
    <row r="105" spans="1:2" x14ac:dyDescent="0.25">
      <c r="A105" s="53" t="s">
        <v>95</v>
      </c>
      <c r="B105" s="53" t="s">
        <v>94</v>
      </c>
    </row>
    <row r="106" spans="1:2" x14ac:dyDescent="0.25">
      <c r="A106" s="53" t="s">
        <v>95</v>
      </c>
      <c r="B106" s="53" t="s">
        <v>97</v>
      </c>
    </row>
    <row r="107" spans="1:2" x14ac:dyDescent="0.25">
      <c r="A107" s="53" t="s">
        <v>95</v>
      </c>
      <c r="B107" s="53" t="s">
        <v>97</v>
      </c>
    </row>
    <row r="108" spans="1:2" x14ac:dyDescent="0.25">
      <c r="A108" s="53" t="s">
        <v>95</v>
      </c>
      <c r="B108" s="53" t="s">
        <v>94</v>
      </c>
    </row>
    <row r="109" spans="1:2" x14ac:dyDescent="0.25">
      <c r="A109" s="53" t="s">
        <v>96</v>
      </c>
      <c r="B109" s="53" t="s">
        <v>97</v>
      </c>
    </row>
    <row r="110" spans="1:2" x14ac:dyDescent="0.25">
      <c r="A110" s="53" t="s">
        <v>98</v>
      </c>
      <c r="B110" s="53" t="s">
        <v>97</v>
      </c>
    </row>
    <row r="111" spans="1:2" x14ac:dyDescent="0.25">
      <c r="A111" s="53" t="s">
        <v>96</v>
      </c>
      <c r="B111" s="53" t="s">
        <v>97</v>
      </c>
    </row>
    <row r="112" spans="1:2" x14ac:dyDescent="0.25">
      <c r="A112" s="53" t="s">
        <v>105</v>
      </c>
      <c r="B112" s="53" t="s">
        <v>94</v>
      </c>
    </row>
    <row r="113" spans="1:2" x14ac:dyDescent="0.25">
      <c r="A113" s="53" t="s">
        <v>93</v>
      </c>
      <c r="B113" s="53" t="s">
        <v>94</v>
      </c>
    </row>
    <row r="114" spans="1:2" x14ac:dyDescent="0.25">
      <c r="A114" s="53" t="s">
        <v>104</v>
      </c>
      <c r="B114" s="53" t="s">
        <v>97</v>
      </c>
    </row>
    <row r="115" spans="1:2" x14ac:dyDescent="0.25">
      <c r="A115" s="53" t="s">
        <v>96</v>
      </c>
      <c r="B115" s="53" t="s">
        <v>94</v>
      </c>
    </row>
    <row r="116" spans="1:2" x14ac:dyDescent="0.25">
      <c r="A116" s="53" t="s">
        <v>95</v>
      </c>
      <c r="B116" s="53" t="s">
        <v>94</v>
      </c>
    </row>
    <row r="117" spans="1:2" x14ac:dyDescent="0.25">
      <c r="A117" s="53" t="s">
        <v>98</v>
      </c>
      <c r="B117" s="53" t="s">
        <v>97</v>
      </c>
    </row>
    <row r="118" spans="1:2" x14ac:dyDescent="0.25">
      <c r="A118" s="53" t="s">
        <v>96</v>
      </c>
      <c r="B118" s="53" t="s">
        <v>94</v>
      </c>
    </row>
    <row r="119" spans="1:2" x14ac:dyDescent="0.25">
      <c r="A119" s="53" t="s">
        <v>93</v>
      </c>
      <c r="B119" s="53" t="s">
        <v>97</v>
      </c>
    </row>
    <row r="120" spans="1:2" x14ac:dyDescent="0.25">
      <c r="A120" s="53" t="s">
        <v>93</v>
      </c>
      <c r="B120" s="53" t="s">
        <v>97</v>
      </c>
    </row>
    <row r="121" spans="1:2" x14ac:dyDescent="0.25">
      <c r="A121" s="53" t="s">
        <v>93</v>
      </c>
      <c r="B121" s="53" t="s">
        <v>94</v>
      </c>
    </row>
    <row r="122" spans="1:2" x14ac:dyDescent="0.25">
      <c r="A122" s="53" t="s">
        <v>96</v>
      </c>
      <c r="B122" s="53" t="s">
        <v>97</v>
      </c>
    </row>
    <row r="123" spans="1:2" x14ac:dyDescent="0.25">
      <c r="A123" s="53" t="s">
        <v>96</v>
      </c>
      <c r="B123" s="53" t="s">
        <v>97</v>
      </c>
    </row>
    <row r="124" spans="1:2" x14ac:dyDescent="0.25">
      <c r="A124" s="53" t="s">
        <v>93</v>
      </c>
      <c r="B124" s="53" t="s">
        <v>94</v>
      </c>
    </row>
    <row r="125" spans="1:2" x14ac:dyDescent="0.25">
      <c r="A125" s="53" t="s">
        <v>93</v>
      </c>
      <c r="B125" s="53" t="s">
        <v>97</v>
      </c>
    </row>
    <row r="126" spans="1:2" x14ac:dyDescent="0.25">
      <c r="A126" s="53" t="s">
        <v>96</v>
      </c>
      <c r="B126" s="53" t="s">
        <v>94</v>
      </c>
    </row>
    <row r="127" spans="1:2" x14ac:dyDescent="0.25">
      <c r="A127" s="53" t="s">
        <v>95</v>
      </c>
      <c r="B127" s="53" t="s">
        <v>94</v>
      </c>
    </row>
    <row r="128" spans="1:2" x14ac:dyDescent="0.25">
      <c r="A128" s="53" t="s">
        <v>103</v>
      </c>
      <c r="B128" s="53" t="s">
        <v>97</v>
      </c>
    </row>
    <row r="129" spans="1:2" x14ac:dyDescent="0.25">
      <c r="A129" s="53" t="s">
        <v>103</v>
      </c>
      <c r="B129" s="53" t="s">
        <v>97</v>
      </c>
    </row>
    <row r="130" spans="1:2" x14ac:dyDescent="0.25">
      <c r="A130" s="53" t="s">
        <v>93</v>
      </c>
      <c r="B130" s="53" t="s">
        <v>97</v>
      </c>
    </row>
    <row r="131" spans="1:2" x14ac:dyDescent="0.25">
      <c r="A131" s="53" t="s">
        <v>93</v>
      </c>
      <c r="B131" s="53" t="s">
        <v>97</v>
      </c>
    </row>
    <row r="132" spans="1:2" x14ac:dyDescent="0.25">
      <c r="A132" s="53" t="s">
        <v>95</v>
      </c>
      <c r="B132" s="53" t="s">
        <v>97</v>
      </c>
    </row>
    <row r="133" spans="1:2" x14ac:dyDescent="0.25">
      <c r="A133" s="53" t="s">
        <v>102</v>
      </c>
      <c r="B133" s="53" t="s">
        <v>94</v>
      </c>
    </row>
    <row r="134" spans="1:2" x14ac:dyDescent="0.25">
      <c r="A134" s="53" t="s">
        <v>95</v>
      </c>
      <c r="B134" s="53" t="s">
        <v>94</v>
      </c>
    </row>
    <row r="135" spans="1:2" x14ac:dyDescent="0.25">
      <c r="A135" s="53" t="s">
        <v>100</v>
      </c>
      <c r="B135" s="53" t="s">
        <v>94</v>
      </c>
    </row>
    <row r="136" spans="1:2" x14ac:dyDescent="0.25">
      <c r="A136" s="53" t="s">
        <v>95</v>
      </c>
      <c r="B136" s="53" t="s">
        <v>97</v>
      </c>
    </row>
    <row r="137" spans="1:2" x14ac:dyDescent="0.25">
      <c r="A137" s="53" t="s">
        <v>95</v>
      </c>
      <c r="B137" s="53" t="s">
        <v>97</v>
      </c>
    </row>
    <row r="138" spans="1:2" x14ac:dyDescent="0.25">
      <c r="A138" s="53" t="s">
        <v>95</v>
      </c>
      <c r="B138" s="53" t="s">
        <v>94</v>
      </c>
    </row>
    <row r="139" spans="1:2" x14ac:dyDescent="0.25">
      <c r="A139" s="53" t="s">
        <v>95</v>
      </c>
      <c r="B139" s="53" t="s">
        <v>97</v>
      </c>
    </row>
    <row r="140" spans="1:2" x14ac:dyDescent="0.25">
      <c r="A140" s="53" t="s">
        <v>95</v>
      </c>
      <c r="B140" s="53" t="s">
        <v>97</v>
      </c>
    </row>
    <row r="141" spans="1:2" x14ac:dyDescent="0.25">
      <c r="A141" s="53" t="s">
        <v>93</v>
      </c>
      <c r="B141" s="53" t="s">
        <v>94</v>
      </c>
    </row>
    <row r="142" spans="1:2" x14ac:dyDescent="0.25">
      <c r="A142" s="53" t="s">
        <v>102</v>
      </c>
      <c r="B142" s="53" t="s">
        <v>94</v>
      </c>
    </row>
    <row r="143" spans="1:2" x14ac:dyDescent="0.25">
      <c r="A143" s="53" t="s">
        <v>100</v>
      </c>
      <c r="B143" s="53" t="s">
        <v>94</v>
      </c>
    </row>
    <row r="144" spans="1:2" x14ac:dyDescent="0.25">
      <c r="A144" s="53" t="s">
        <v>100</v>
      </c>
      <c r="B144" s="53" t="s">
        <v>97</v>
      </c>
    </row>
    <row r="145" spans="1:2" x14ac:dyDescent="0.25">
      <c r="A145" s="53" t="s">
        <v>98</v>
      </c>
      <c r="B145" s="53" t="s">
        <v>94</v>
      </c>
    </row>
    <row r="146" spans="1:2" x14ac:dyDescent="0.25">
      <c r="A146" s="53" t="s">
        <v>93</v>
      </c>
      <c r="B146" s="53" t="s">
        <v>97</v>
      </c>
    </row>
    <row r="147" spans="1:2" x14ac:dyDescent="0.25">
      <c r="A147" s="53" t="s">
        <v>93</v>
      </c>
      <c r="B147" s="53" t="s">
        <v>97</v>
      </c>
    </row>
    <row r="148" spans="1:2" x14ac:dyDescent="0.25">
      <c r="A148" s="53" t="s">
        <v>96</v>
      </c>
      <c r="B148" s="53" t="s">
        <v>97</v>
      </c>
    </row>
    <row r="149" spans="1:2" x14ac:dyDescent="0.25">
      <c r="A149" s="53" t="s">
        <v>100</v>
      </c>
      <c r="B149" s="53" t="s">
        <v>94</v>
      </c>
    </row>
    <row r="150" spans="1:2" x14ac:dyDescent="0.25">
      <c r="A150" s="53" t="s">
        <v>103</v>
      </c>
      <c r="B150" s="53" t="s">
        <v>97</v>
      </c>
    </row>
    <row r="151" spans="1:2" x14ac:dyDescent="0.25">
      <c r="A151" s="53" t="s">
        <v>95</v>
      </c>
      <c r="B151" s="53" t="s">
        <v>97</v>
      </c>
    </row>
    <row r="152" spans="1:2" x14ac:dyDescent="0.25">
      <c r="A152" s="53" t="s">
        <v>93</v>
      </c>
      <c r="B152" s="53" t="s">
        <v>97</v>
      </c>
    </row>
    <row r="153" spans="1:2" x14ac:dyDescent="0.25">
      <c r="A153" s="53" t="s">
        <v>93</v>
      </c>
      <c r="B153" s="53" t="s">
        <v>97</v>
      </c>
    </row>
    <row r="154" spans="1:2" x14ac:dyDescent="0.25">
      <c r="A154" s="53" t="s">
        <v>103</v>
      </c>
      <c r="B154" s="53" t="s">
        <v>97</v>
      </c>
    </row>
    <row r="155" spans="1:2" x14ac:dyDescent="0.25">
      <c r="A155" s="53" t="s">
        <v>93</v>
      </c>
      <c r="B155" s="53" t="s">
        <v>97</v>
      </c>
    </row>
    <row r="156" spans="1:2" x14ac:dyDescent="0.25">
      <c r="A156" s="53" t="s">
        <v>100</v>
      </c>
      <c r="B156" s="53" t="s">
        <v>97</v>
      </c>
    </row>
    <row r="157" spans="1:2" x14ac:dyDescent="0.25">
      <c r="A157" s="53" t="s">
        <v>103</v>
      </c>
      <c r="B157" s="53" t="s">
        <v>97</v>
      </c>
    </row>
    <row r="158" spans="1:2" x14ac:dyDescent="0.25">
      <c r="A158" s="53" t="s">
        <v>103</v>
      </c>
      <c r="B158" s="53" t="s">
        <v>97</v>
      </c>
    </row>
    <row r="159" spans="1:2" x14ac:dyDescent="0.25">
      <c r="A159" s="53" t="s">
        <v>103</v>
      </c>
      <c r="B159" s="53" t="s">
        <v>94</v>
      </c>
    </row>
    <row r="160" spans="1:2" x14ac:dyDescent="0.25">
      <c r="A160" s="53" t="s">
        <v>104</v>
      </c>
      <c r="B160" s="53" t="s">
        <v>97</v>
      </c>
    </row>
    <row r="161" spans="1:2" x14ac:dyDescent="0.25">
      <c r="A161" s="53" t="s">
        <v>104</v>
      </c>
      <c r="B161" s="53" t="s">
        <v>97</v>
      </c>
    </row>
    <row r="162" spans="1:2" x14ac:dyDescent="0.25">
      <c r="A162" s="53" t="s">
        <v>95</v>
      </c>
      <c r="B162" s="53" t="s">
        <v>94</v>
      </c>
    </row>
    <row r="163" spans="1:2" x14ac:dyDescent="0.25">
      <c r="A163" s="53" t="s">
        <v>100</v>
      </c>
      <c r="B163" s="53" t="s">
        <v>97</v>
      </c>
    </row>
    <row r="164" spans="1:2" x14ac:dyDescent="0.25">
      <c r="A164" s="53" t="s">
        <v>100</v>
      </c>
      <c r="B164" s="53" t="s">
        <v>97</v>
      </c>
    </row>
    <row r="165" spans="1:2" x14ac:dyDescent="0.25">
      <c r="A165" s="53" t="s">
        <v>100</v>
      </c>
      <c r="B165" s="53" t="s">
        <v>97</v>
      </c>
    </row>
    <row r="166" spans="1:2" x14ac:dyDescent="0.25">
      <c r="A166" s="53" t="s">
        <v>93</v>
      </c>
      <c r="B166" s="53" t="s">
        <v>94</v>
      </c>
    </row>
    <row r="167" spans="1:2" x14ac:dyDescent="0.25">
      <c r="A167" s="53" t="s">
        <v>93</v>
      </c>
      <c r="B167" s="53" t="s">
        <v>94</v>
      </c>
    </row>
    <row r="168" spans="1:2" x14ac:dyDescent="0.25">
      <c r="A168" s="53" t="s">
        <v>93</v>
      </c>
      <c r="B168" s="53" t="s">
        <v>94</v>
      </c>
    </row>
    <row r="169" spans="1:2" x14ac:dyDescent="0.25">
      <c r="A169" s="53" t="s">
        <v>93</v>
      </c>
      <c r="B169" s="53" t="s">
        <v>94</v>
      </c>
    </row>
    <row r="170" spans="1:2" x14ac:dyDescent="0.25">
      <c r="A170" s="53" t="s">
        <v>102</v>
      </c>
      <c r="B170" s="53" t="s">
        <v>94</v>
      </c>
    </row>
    <row r="171" spans="1:2" x14ac:dyDescent="0.25">
      <c r="A171" s="53" t="s">
        <v>93</v>
      </c>
      <c r="B171" s="53" t="s">
        <v>94</v>
      </c>
    </row>
    <row r="172" spans="1:2" x14ac:dyDescent="0.25">
      <c r="A172" s="53" t="s">
        <v>105</v>
      </c>
      <c r="B172" s="53" t="s">
        <v>97</v>
      </c>
    </row>
    <row r="173" spans="1:2" x14ac:dyDescent="0.25">
      <c r="A173" s="53" t="s">
        <v>95</v>
      </c>
      <c r="B173" s="53" t="s">
        <v>97</v>
      </c>
    </row>
    <row r="174" spans="1:2" x14ac:dyDescent="0.25">
      <c r="A174" s="53" t="s">
        <v>95</v>
      </c>
      <c r="B174" s="53" t="s">
        <v>97</v>
      </c>
    </row>
    <row r="175" spans="1:2" x14ac:dyDescent="0.25">
      <c r="A175" s="53" t="s">
        <v>95</v>
      </c>
      <c r="B175" s="53" t="s">
        <v>97</v>
      </c>
    </row>
    <row r="176" spans="1:2" x14ac:dyDescent="0.25">
      <c r="A176" s="53" t="s">
        <v>100</v>
      </c>
      <c r="B176" s="53" t="s">
        <v>97</v>
      </c>
    </row>
    <row r="177" spans="1:2" x14ac:dyDescent="0.25">
      <c r="A177" s="53" t="s">
        <v>105</v>
      </c>
      <c r="B177" s="53" t="s">
        <v>94</v>
      </c>
    </row>
    <row r="178" spans="1:2" x14ac:dyDescent="0.25">
      <c r="A178" s="53" t="s">
        <v>95</v>
      </c>
      <c r="B178" s="53" t="s">
        <v>97</v>
      </c>
    </row>
    <row r="179" spans="1:2" x14ac:dyDescent="0.25">
      <c r="A179" s="53" t="s">
        <v>95</v>
      </c>
      <c r="B179" s="53" t="s">
        <v>94</v>
      </c>
    </row>
    <row r="180" spans="1:2" x14ac:dyDescent="0.25">
      <c r="A180" s="53" t="s">
        <v>96</v>
      </c>
      <c r="B180" s="53" t="s">
        <v>97</v>
      </c>
    </row>
    <row r="181" spans="1:2" x14ac:dyDescent="0.25">
      <c r="A181" s="53" t="s">
        <v>96</v>
      </c>
      <c r="B181" s="53" t="s">
        <v>97</v>
      </c>
    </row>
    <row r="182" spans="1:2" x14ac:dyDescent="0.25">
      <c r="A182" s="53" t="s">
        <v>96</v>
      </c>
      <c r="B182" s="53" t="s">
        <v>94</v>
      </c>
    </row>
    <row r="183" spans="1:2" x14ac:dyDescent="0.25">
      <c r="A183" s="53" t="s">
        <v>96</v>
      </c>
      <c r="B183" s="53" t="s">
        <v>94</v>
      </c>
    </row>
    <row r="184" spans="1:2" x14ac:dyDescent="0.25">
      <c r="A184" s="53" t="s">
        <v>103</v>
      </c>
      <c r="B184" s="53" t="s">
        <v>94</v>
      </c>
    </row>
    <row r="185" spans="1:2" x14ac:dyDescent="0.25">
      <c r="A185" s="53" t="s">
        <v>100</v>
      </c>
      <c r="B185" s="53" t="s">
        <v>97</v>
      </c>
    </row>
    <row r="186" spans="1:2" x14ac:dyDescent="0.25">
      <c r="A186" s="53" t="s">
        <v>103</v>
      </c>
      <c r="B186" s="53" t="s">
        <v>97</v>
      </c>
    </row>
    <row r="187" spans="1:2" x14ac:dyDescent="0.25">
      <c r="A187" s="53" t="s">
        <v>103</v>
      </c>
      <c r="B187" s="53" t="s">
        <v>97</v>
      </c>
    </row>
    <row r="188" spans="1:2" x14ac:dyDescent="0.25">
      <c r="A188" s="53" t="s">
        <v>95</v>
      </c>
      <c r="B188" s="53" t="s">
        <v>97</v>
      </c>
    </row>
    <row r="189" spans="1:2" x14ac:dyDescent="0.25">
      <c r="A189" s="53" t="s">
        <v>95</v>
      </c>
      <c r="B189" s="53" t="s">
        <v>97</v>
      </c>
    </row>
    <row r="190" spans="1:2" x14ac:dyDescent="0.25">
      <c r="A190" s="53" t="s">
        <v>96</v>
      </c>
      <c r="B190" s="53" t="s">
        <v>97</v>
      </c>
    </row>
    <row r="191" spans="1:2" x14ac:dyDescent="0.25">
      <c r="A191" s="53" t="s">
        <v>93</v>
      </c>
      <c r="B191" s="53" t="s">
        <v>97</v>
      </c>
    </row>
    <row r="192" spans="1:2" x14ac:dyDescent="0.25">
      <c r="A192" s="53" t="s">
        <v>93</v>
      </c>
      <c r="B192" s="53" t="s">
        <v>97</v>
      </c>
    </row>
    <row r="193" spans="1:2" x14ac:dyDescent="0.25">
      <c r="A193" s="53" t="s">
        <v>96</v>
      </c>
      <c r="B193" s="53" t="s">
        <v>97</v>
      </c>
    </row>
    <row r="194" spans="1:2" x14ac:dyDescent="0.25">
      <c r="A194" s="53" t="s">
        <v>96</v>
      </c>
      <c r="B194" s="53" t="s">
        <v>97</v>
      </c>
    </row>
    <row r="195" spans="1:2" x14ac:dyDescent="0.25">
      <c r="A195" s="53" t="s">
        <v>99</v>
      </c>
      <c r="B195" s="53" t="s">
        <v>94</v>
      </c>
    </row>
    <row r="196" spans="1:2" x14ac:dyDescent="0.25">
      <c r="A196" s="53" t="s">
        <v>98</v>
      </c>
      <c r="B196" s="53" t="s">
        <v>97</v>
      </c>
    </row>
    <row r="197" spans="1:2" x14ac:dyDescent="0.25">
      <c r="A197" s="53" t="s">
        <v>105</v>
      </c>
      <c r="B197" s="53" t="s">
        <v>94</v>
      </c>
    </row>
    <row r="198" spans="1:2" x14ac:dyDescent="0.25">
      <c r="A198" s="53" t="s">
        <v>105</v>
      </c>
      <c r="B198" s="53" t="s">
        <v>94</v>
      </c>
    </row>
    <row r="199" spans="1:2" x14ac:dyDescent="0.25">
      <c r="A199" s="53" t="s">
        <v>95</v>
      </c>
      <c r="B199" s="53" t="s">
        <v>97</v>
      </c>
    </row>
    <row r="200" spans="1:2" x14ac:dyDescent="0.25">
      <c r="A200" s="53" t="s">
        <v>95</v>
      </c>
      <c r="B200" s="53" t="s">
        <v>94</v>
      </c>
    </row>
  </sheetData>
  <phoneticPr fontId="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C12F-4BB8-4103-A447-ED1849D1A9FA}">
  <sheetPr>
    <tabColor rgb="FFFF0000"/>
  </sheetPr>
  <dimension ref="A1:K40"/>
  <sheetViews>
    <sheetView zoomScale="120" zoomScaleNormal="120" workbookViewId="0">
      <selection activeCell="N18" sqref="N18"/>
    </sheetView>
  </sheetViews>
  <sheetFormatPr defaultRowHeight="14.4" x14ac:dyDescent="0.25"/>
  <sheetData>
    <row r="1" spans="1:11" x14ac:dyDescent="0.25">
      <c r="A1" s="1">
        <v>200</v>
      </c>
      <c r="C1" s="54" t="s">
        <v>122</v>
      </c>
      <c r="E1" s="54"/>
    </row>
    <row r="2" spans="1:11" x14ac:dyDescent="0.25">
      <c r="A2" s="1">
        <v>124</v>
      </c>
    </row>
    <row r="3" spans="1:11" x14ac:dyDescent="0.25">
      <c r="A3" s="1">
        <v>129</v>
      </c>
    </row>
    <row r="4" spans="1:11" x14ac:dyDescent="0.25">
      <c r="A4" s="1">
        <v>116</v>
      </c>
    </row>
    <row r="5" spans="1:11" x14ac:dyDescent="0.25">
      <c r="A5" s="1">
        <v>100</v>
      </c>
    </row>
    <row r="6" spans="1:11" x14ac:dyDescent="0.25">
      <c r="A6" s="1">
        <v>103</v>
      </c>
    </row>
    <row r="7" spans="1:11" x14ac:dyDescent="0.25">
      <c r="A7" s="1">
        <v>92</v>
      </c>
    </row>
    <row r="8" spans="1:11" x14ac:dyDescent="0.25">
      <c r="A8" s="1">
        <v>95</v>
      </c>
      <c r="K8" s="54"/>
    </row>
    <row r="9" spans="1:11" x14ac:dyDescent="0.25">
      <c r="A9" s="1">
        <v>127</v>
      </c>
    </row>
    <row r="10" spans="1:11" x14ac:dyDescent="0.25">
      <c r="A10" s="1">
        <v>104</v>
      </c>
    </row>
    <row r="11" spans="1:11" x14ac:dyDescent="0.25">
      <c r="A11" s="1">
        <v>105</v>
      </c>
    </row>
    <row r="12" spans="1:11" x14ac:dyDescent="0.25">
      <c r="A12" s="1">
        <v>119</v>
      </c>
    </row>
    <row r="13" spans="1:11" x14ac:dyDescent="0.25">
      <c r="A13" s="1">
        <v>114</v>
      </c>
    </row>
    <row r="14" spans="1:11" x14ac:dyDescent="0.25">
      <c r="A14" s="1">
        <v>115</v>
      </c>
    </row>
    <row r="15" spans="1:11" x14ac:dyDescent="0.25">
      <c r="A15" s="1">
        <v>87</v>
      </c>
    </row>
    <row r="16" spans="1:11" x14ac:dyDescent="0.25">
      <c r="A16" s="1">
        <v>103</v>
      </c>
    </row>
    <row r="17" spans="1:1" x14ac:dyDescent="0.25">
      <c r="A17" s="1">
        <v>118</v>
      </c>
    </row>
    <row r="18" spans="1:1" x14ac:dyDescent="0.25">
      <c r="A18" s="1">
        <v>142</v>
      </c>
    </row>
    <row r="19" spans="1:1" x14ac:dyDescent="0.25">
      <c r="A19" s="1">
        <v>135</v>
      </c>
    </row>
    <row r="20" spans="1:1" x14ac:dyDescent="0.25">
      <c r="A20" s="1">
        <v>125</v>
      </c>
    </row>
    <row r="21" spans="1:1" x14ac:dyDescent="0.25">
      <c r="A21" s="1">
        <v>117</v>
      </c>
    </row>
    <row r="22" spans="1:1" x14ac:dyDescent="0.25">
      <c r="A22" s="1">
        <v>108</v>
      </c>
    </row>
    <row r="23" spans="1:1" x14ac:dyDescent="0.25">
      <c r="A23" s="1">
        <v>105</v>
      </c>
    </row>
    <row r="24" spans="1:1" x14ac:dyDescent="0.25">
      <c r="A24" s="1">
        <v>110</v>
      </c>
    </row>
    <row r="25" spans="1:1" x14ac:dyDescent="0.25">
      <c r="A25" s="1">
        <v>107</v>
      </c>
    </row>
    <row r="26" spans="1:1" x14ac:dyDescent="0.25">
      <c r="A26" s="1">
        <v>137</v>
      </c>
    </row>
    <row r="27" spans="1:1" x14ac:dyDescent="0.25">
      <c r="A27" s="1">
        <v>120</v>
      </c>
    </row>
    <row r="28" spans="1:1" x14ac:dyDescent="0.25">
      <c r="A28" s="1">
        <v>136</v>
      </c>
    </row>
    <row r="29" spans="1:1" x14ac:dyDescent="0.25">
      <c r="A29" s="1">
        <v>117</v>
      </c>
    </row>
    <row r="30" spans="1:1" x14ac:dyDescent="0.25">
      <c r="A30" s="1">
        <v>108</v>
      </c>
    </row>
    <row r="31" spans="1:1" x14ac:dyDescent="0.25">
      <c r="A31" s="1">
        <v>97</v>
      </c>
    </row>
    <row r="32" spans="1:1" x14ac:dyDescent="0.25">
      <c r="A32" s="1">
        <v>88</v>
      </c>
    </row>
    <row r="33" spans="1:1" x14ac:dyDescent="0.25">
      <c r="A33" s="1">
        <v>123</v>
      </c>
    </row>
    <row r="34" spans="1:1" x14ac:dyDescent="0.25">
      <c r="A34" s="1">
        <v>115</v>
      </c>
    </row>
    <row r="35" spans="1:1" x14ac:dyDescent="0.25">
      <c r="A35" s="1">
        <v>119</v>
      </c>
    </row>
    <row r="36" spans="1:1" x14ac:dyDescent="0.25">
      <c r="A36" s="1">
        <v>138</v>
      </c>
    </row>
    <row r="37" spans="1:1" x14ac:dyDescent="0.25">
      <c r="A37" s="1">
        <v>112</v>
      </c>
    </row>
    <row r="38" spans="1:1" x14ac:dyDescent="0.25">
      <c r="A38" s="1">
        <v>146</v>
      </c>
    </row>
    <row r="39" spans="1:1" x14ac:dyDescent="0.25">
      <c r="A39" s="1">
        <v>113</v>
      </c>
    </row>
    <row r="40" spans="1:1" x14ac:dyDescent="0.25">
      <c r="A40" s="1">
        <v>126</v>
      </c>
    </row>
  </sheetData>
  <phoneticPr fontId="7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90E5-438E-4767-BBD6-D91D476CF783}">
  <sheetPr>
    <tabColor rgb="FFFF0000"/>
  </sheetPr>
  <dimension ref="A1:B26"/>
  <sheetViews>
    <sheetView zoomScale="120" zoomScaleNormal="120" workbookViewId="0">
      <selection activeCell="N18" sqref="N18"/>
    </sheetView>
  </sheetViews>
  <sheetFormatPr defaultRowHeight="14.4" x14ac:dyDescent="0.25"/>
  <sheetData>
    <row r="1" spans="1:2" ht="16.2" x14ac:dyDescent="0.4">
      <c r="A1" s="49" t="s">
        <v>65</v>
      </c>
      <c r="B1" s="50" t="s">
        <v>66</v>
      </c>
    </row>
    <row r="2" spans="1:2" ht="15" x14ac:dyDescent="0.25">
      <c r="A2" s="51" t="s">
        <v>67</v>
      </c>
      <c r="B2" s="51">
        <v>746</v>
      </c>
    </row>
    <row r="3" spans="1:2" ht="15" x14ac:dyDescent="0.25">
      <c r="A3" s="51" t="s">
        <v>20</v>
      </c>
      <c r="B3" s="51">
        <v>488</v>
      </c>
    </row>
    <row r="4" spans="1:2" ht="15" x14ac:dyDescent="0.25">
      <c r="A4" s="51" t="s">
        <v>68</v>
      </c>
      <c r="B4" s="51">
        <v>382</v>
      </c>
    </row>
    <row r="5" spans="1:2" ht="15" x14ac:dyDescent="0.25">
      <c r="A5" s="51" t="s">
        <v>69</v>
      </c>
      <c r="B5" s="51">
        <v>380</v>
      </c>
    </row>
    <row r="6" spans="1:2" ht="15" x14ac:dyDescent="0.25">
      <c r="A6" s="51" t="s">
        <v>22</v>
      </c>
      <c r="B6" s="51">
        <v>225</v>
      </c>
    </row>
    <row r="7" spans="1:2" ht="15" x14ac:dyDescent="0.25">
      <c r="A7" s="51" t="s">
        <v>70</v>
      </c>
      <c r="B7" s="51">
        <v>169</v>
      </c>
    </row>
    <row r="8" spans="1:2" ht="15" x14ac:dyDescent="0.25">
      <c r="A8" s="51" t="s">
        <v>71</v>
      </c>
      <c r="B8" s="51">
        <v>157</v>
      </c>
    </row>
    <row r="9" spans="1:2" ht="15" x14ac:dyDescent="0.25">
      <c r="A9" s="51" t="s">
        <v>72</v>
      </c>
      <c r="B9" s="51">
        <v>156</v>
      </c>
    </row>
    <row r="10" spans="1:2" ht="15" x14ac:dyDescent="0.25">
      <c r="A10" s="51" t="s">
        <v>73</v>
      </c>
      <c r="B10" s="51">
        <v>154</v>
      </c>
    </row>
    <row r="11" spans="1:2" ht="15" x14ac:dyDescent="0.25">
      <c r="A11" s="51" t="s">
        <v>74</v>
      </c>
      <c r="B11" s="51">
        <v>148</v>
      </c>
    </row>
    <row r="12" spans="1:2" ht="15" x14ac:dyDescent="0.25">
      <c r="A12" s="51" t="s">
        <v>75</v>
      </c>
      <c r="B12" s="51">
        <v>137</v>
      </c>
    </row>
    <row r="13" spans="1:2" ht="15" x14ac:dyDescent="0.25">
      <c r="A13" s="51" t="s">
        <v>76</v>
      </c>
      <c r="B13" s="51">
        <v>124</v>
      </c>
    </row>
    <row r="14" spans="1:2" ht="15" x14ac:dyDescent="0.25">
      <c r="A14" s="51" t="s">
        <v>77</v>
      </c>
      <c r="B14" s="51">
        <v>103</v>
      </c>
    </row>
    <row r="15" spans="1:2" ht="15" x14ac:dyDescent="0.25">
      <c r="A15" s="51" t="s">
        <v>78</v>
      </c>
      <c r="B15" s="51">
        <v>87</v>
      </c>
    </row>
    <row r="16" spans="1:2" ht="15" x14ac:dyDescent="0.25">
      <c r="A16" s="51" t="s">
        <v>79</v>
      </c>
      <c r="B16" s="51">
        <v>76</v>
      </c>
    </row>
    <row r="17" spans="1:2" ht="15" x14ac:dyDescent="0.25">
      <c r="A17" s="51" t="s">
        <v>80</v>
      </c>
      <c r="B17" s="51">
        <v>57</v>
      </c>
    </row>
    <row r="18" spans="1:2" ht="15" x14ac:dyDescent="0.25">
      <c r="A18" s="51" t="s">
        <v>81</v>
      </c>
      <c r="B18" s="51">
        <v>43</v>
      </c>
    </row>
    <row r="19" spans="1:2" ht="15" x14ac:dyDescent="0.25">
      <c r="A19" s="51" t="s">
        <v>82</v>
      </c>
      <c r="B19" s="51">
        <v>38</v>
      </c>
    </row>
    <row r="20" spans="1:2" ht="15" x14ac:dyDescent="0.25">
      <c r="A20" s="51" t="s">
        <v>83</v>
      </c>
      <c r="B20" s="51">
        <v>36</v>
      </c>
    </row>
    <row r="21" spans="1:2" ht="15" x14ac:dyDescent="0.25">
      <c r="A21" s="51" t="s">
        <v>84</v>
      </c>
      <c r="B21" s="51">
        <v>36</v>
      </c>
    </row>
    <row r="22" spans="1:2" ht="15" x14ac:dyDescent="0.25">
      <c r="A22" s="51" t="s">
        <v>85</v>
      </c>
      <c r="B22" s="51">
        <v>32</v>
      </c>
    </row>
    <row r="23" spans="1:2" ht="15" x14ac:dyDescent="0.25">
      <c r="A23" s="51" t="s">
        <v>86</v>
      </c>
      <c r="B23" s="51">
        <v>24</v>
      </c>
    </row>
    <row r="24" spans="1:2" ht="15" x14ac:dyDescent="0.25">
      <c r="A24" s="51" t="s">
        <v>87</v>
      </c>
      <c r="B24" s="51">
        <v>9</v>
      </c>
    </row>
    <row r="25" spans="1:2" ht="15" x14ac:dyDescent="0.25">
      <c r="A25" s="51" t="s">
        <v>88</v>
      </c>
      <c r="B25" s="51">
        <v>3</v>
      </c>
    </row>
    <row r="26" spans="1:2" ht="15" x14ac:dyDescent="0.25">
      <c r="A26" s="51" t="s">
        <v>89</v>
      </c>
      <c r="B26" s="51">
        <v>2</v>
      </c>
    </row>
  </sheetData>
  <phoneticPr fontId="7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3"/>
  <sheetViews>
    <sheetView workbookViewId="0">
      <selection sqref="A1:B12"/>
    </sheetView>
  </sheetViews>
  <sheetFormatPr defaultColWidth="9" defaultRowHeight="14.4" x14ac:dyDescent="0.25"/>
  <sheetData>
    <row r="1" spans="1:2" x14ac:dyDescent="0.25">
      <c r="A1" s="2" t="s">
        <v>57</v>
      </c>
      <c r="B1" s="2" t="s">
        <v>58</v>
      </c>
    </row>
    <row r="2" spans="1:2" x14ac:dyDescent="0.25">
      <c r="A2" s="3">
        <v>87</v>
      </c>
      <c r="B2" s="4">
        <v>1</v>
      </c>
    </row>
    <row r="3" spans="1:2" x14ac:dyDescent="0.25">
      <c r="A3" s="3">
        <v>93.5</v>
      </c>
      <c r="B3" s="4">
        <v>2</v>
      </c>
    </row>
    <row r="4" spans="1:2" x14ac:dyDescent="0.25">
      <c r="A4" s="3">
        <v>100</v>
      </c>
      <c r="B4" s="4">
        <v>3</v>
      </c>
    </row>
    <row r="5" spans="1:2" x14ac:dyDescent="0.25">
      <c r="A5" s="3">
        <v>106.5</v>
      </c>
      <c r="B5" s="4">
        <v>5</v>
      </c>
    </row>
    <row r="6" spans="1:2" x14ac:dyDescent="0.25">
      <c r="A6" s="3">
        <v>113</v>
      </c>
      <c r="B6" s="4">
        <v>6</v>
      </c>
    </row>
    <row r="7" spans="1:2" x14ac:dyDescent="0.25">
      <c r="A7" s="3">
        <v>119.5</v>
      </c>
      <c r="B7" s="4">
        <v>9</v>
      </c>
    </row>
    <row r="8" spans="1:2" x14ac:dyDescent="0.25">
      <c r="A8" s="3">
        <v>126</v>
      </c>
      <c r="B8" s="4">
        <v>5</v>
      </c>
    </row>
    <row r="9" spans="1:2" x14ac:dyDescent="0.25">
      <c r="A9" s="3">
        <v>132.5</v>
      </c>
      <c r="B9" s="4">
        <v>2</v>
      </c>
    </row>
    <row r="10" spans="1:2" x14ac:dyDescent="0.25">
      <c r="A10" s="3">
        <v>139</v>
      </c>
      <c r="B10" s="4">
        <v>4</v>
      </c>
    </row>
    <row r="11" spans="1:2" x14ac:dyDescent="0.25">
      <c r="A11" s="3">
        <v>145.5</v>
      </c>
      <c r="B11" s="4">
        <v>1</v>
      </c>
    </row>
    <row r="12" spans="1:2" x14ac:dyDescent="0.25">
      <c r="A12" s="3">
        <v>152</v>
      </c>
      <c r="B12" s="4">
        <v>2</v>
      </c>
    </row>
    <row r="13" spans="1:2" x14ac:dyDescent="0.25">
      <c r="A13" s="5" t="s">
        <v>59</v>
      </c>
      <c r="B13" s="5">
        <v>0</v>
      </c>
    </row>
  </sheetData>
  <sortState ref="A2:A12">
    <sortCondition ref="A2"/>
  </sortState>
  <phoneticPr fontId="7" type="noConversion"/>
  <pageMargins left="0.69930555555555596" right="0.69930555555555596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��o:ydkY:No:y�vN�N�c���VB\w�N:S�W'[w�N:S�W:S�Ww�N:S�W'[w�N:S�W:S�W�bD��Npe:S�W'[�bD��Npe:S�W:S�Ww�N:S�W'[w�N:S�W:S�W
</file>

<file path=customXml/item2.xml>��
</file>

<file path=customXml/item3.xml>��o:ydkY:No:y�vN�N�c���VB\w�N:S�W'[w�N:S�W:S�Ww�N:S�W'[w�N:S�W:S�W�bD��Npe:S�W'[�bD��Npe:S�W:S�Ww�N:S�W'[w�N:S�W:S�W:S�W'[w�Nq\N:S�W'[w�N:S�W'[�bD��Npew�N�bD��Npe (Bl�Tw�N�bD��Npe:S�W'[w�NR�wm:S�W'[w�N:S�W'[�bD��Npew�N�bD��Npe (Bl�Tw�N�bD��Npe:S�W'[w�N^N:S�W'[w�N:S�W'[�bD��Npew�N�bD��Npe (Bl�Tw�N�bD��Npe
</file>

<file path=customXml/item4.xml>��o:ydkY:No:y�vN�N�c���VB\
</file>

<file path=customXml/item5.xml>��
</file>

<file path=customXml/item6.xml>��o:ydkY:No:y�vN�N�c���VB\w�N:S�W'[w�N:S�W:S�Ww�N:S�W'[w�N:S�W:S�W�bD��Npe:S�W'[�bD��Npe:S�W:S�Ww�N:S�W'[w�N:S�W:S�W:S�W'[w�N�lWS:S�W'[w�N:S�W'[�bD��Npew�N�bD��Npe (Bl�Tw�N�bD��Npe:S�W'[w�NR�wm:S�W'[w�N:S�W'[�bD��Npew�N�bD��Npe (Bl�Tw�N�bD��Npe
</file>

<file path=customXml/item7.xml>��o:ydkY:No:y�vN�N�c��o:ydkY:No:y�vN�N�c��o:ydkY:No:y�vN�N�c��o:ydkY:No:y�vN�N�c��
</file>

<file path=customXml/itemProps1.xml><?xml version="1.0" encoding="utf-8"?>
<ds:datastoreItem xmlns:ds="http://schemas.openxmlformats.org/officeDocument/2006/customXml" ds:itemID="{5A252690-CF51-4A1C-AFB1-C33572028287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145C39FF-4504-4F1E-B78C-B0D0FA6CEFA4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41218103-24B3-4E12-8F3C-FF15996E4FBB}">
  <ds:schemaRefs>
    <ds:schemaRef ds:uri="http://www.w3.org/2001/XMLSchema"/>
    <ds:schemaRef ds:uri="http://microsoft.data.visualization.engine.tours/1.0"/>
  </ds:schemaRefs>
</ds:datastoreItem>
</file>

<file path=customXml/itemProps4.xml><?xml version="1.0" encoding="utf-8"?>
<ds:datastoreItem xmlns:ds="http://schemas.openxmlformats.org/officeDocument/2006/customXml" ds:itemID="{6A2FF518-6B6A-49BE-BF44-9B3969767232}">
  <ds:schemaRefs>
    <ds:schemaRef ds:uri="http://www.w3.org/2001/XMLSchema"/>
    <ds:schemaRef ds:uri="http://microsoft.data.visualization.engine.tours/1.0"/>
  </ds:schemaRefs>
</ds:datastoreItem>
</file>

<file path=customXml/itemProps5.xml><?xml version="1.0" encoding="utf-8"?>
<ds:datastoreItem xmlns:ds="http://schemas.openxmlformats.org/officeDocument/2006/customXml" ds:itemID="{10881DA6-266B-4E2F-A450-175A9FA5B493}">
  <ds:schemaRefs>
    <ds:schemaRef ds:uri="http://www.w3.org/2001/XMLSchema"/>
    <ds:schemaRef ds:uri="http://microsoft.data.visualization.Client.Excel.PState/1.0"/>
  </ds:schemaRefs>
</ds:datastoreItem>
</file>

<file path=customXml/itemProps6.xml><?xml version="1.0" encoding="utf-8"?>
<ds:datastoreItem xmlns:ds="http://schemas.openxmlformats.org/officeDocument/2006/customXml" ds:itemID="{7279376C-8EF9-46EA-ACE8-BF26C1F96494}">
  <ds:schemaRefs>
    <ds:schemaRef ds:uri="http://www.w3.org/2001/XMLSchema"/>
    <ds:schemaRef ds:uri="http://microsoft.data.visualization.engine.tours/1.0"/>
  </ds:schemaRefs>
</ds:datastoreItem>
</file>

<file path=customXml/itemProps7.xml><?xml version="1.0" encoding="utf-8"?>
<ds:datastoreItem xmlns:ds="http://schemas.openxmlformats.org/officeDocument/2006/customXml" ds:itemID="{10F43660-A849-45E7-B19B-12F5B47C3725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认识图表</vt:lpstr>
      <vt:lpstr>条形图</vt:lpstr>
      <vt:lpstr>柱形图</vt:lpstr>
      <vt:lpstr>折线图</vt:lpstr>
      <vt:lpstr>面积图</vt:lpstr>
      <vt:lpstr>饼图</vt:lpstr>
      <vt:lpstr>银行不良贷款</vt:lpstr>
      <vt:lpstr>复合饼图</vt:lpstr>
      <vt:lpstr>圆环图</vt:lpstr>
      <vt:lpstr>散点图-某商业银行的主要业务数据</vt:lpstr>
      <vt:lpstr>气泡图</vt:lpstr>
      <vt:lpstr>组合图</vt:lpstr>
      <vt:lpstr>漏斗图</vt:lpstr>
      <vt:lpstr>雷达图</vt:lpstr>
      <vt:lpstr>直方图</vt:lpstr>
      <vt:lpstr>直方图【新版Excel功能】</vt:lpstr>
      <vt:lpstr>直方图【新版Excel】</vt:lpstr>
      <vt:lpstr>列联表</vt:lpstr>
      <vt:lpstr>箱线图</vt:lpstr>
      <vt:lpstr>地图</vt:lpstr>
      <vt:lpstr>直方图-Excel工具库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孙斌</dc:creator>
  <cp:lastModifiedBy>sunbin</cp:lastModifiedBy>
  <dcterms:created xsi:type="dcterms:W3CDTF">2006-09-16T00:00:00Z</dcterms:created>
  <dcterms:modified xsi:type="dcterms:W3CDTF">2019-07-13T13:35:38Z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