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hen52\Documents\GitHub\movingstims\IETwo\analysis\"/>
    </mc:Choice>
  </mc:AlternateContent>
  <bookViews>
    <workbookView xWindow="0" yWindow="0" windowWidth="21570" windowHeight="8055"/>
  </bookViews>
  <sheets>
    <sheet name="Group N + RM Tests" sheetId="2" r:id="rId1"/>
    <sheet name="Group NM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4" i="2"/>
  <c r="P3" i="2"/>
  <c r="P5" i="2"/>
  <c r="P2" i="2"/>
  <c r="L8" i="2"/>
  <c r="M8" i="2"/>
  <c r="N8" i="2"/>
  <c r="L9" i="2"/>
  <c r="L10" i="2" s="1"/>
  <c r="M9" i="2"/>
  <c r="M10" i="2" s="1"/>
  <c r="N9" i="2"/>
  <c r="N10" i="2"/>
  <c r="N7" i="2"/>
  <c r="L7" i="2"/>
  <c r="M7" i="2"/>
  <c r="N3" i="2"/>
  <c r="N4" i="2"/>
  <c r="N5" i="2"/>
  <c r="N2" i="2"/>
  <c r="M3" i="2"/>
  <c r="M4" i="2"/>
  <c r="M5" i="2"/>
  <c r="M2" i="2"/>
  <c r="L3" i="2"/>
  <c r="L4" i="2"/>
  <c r="L5" i="2"/>
  <c r="L2" i="2"/>
  <c r="B8" i="2"/>
  <c r="B10" i="2" s="1"/>
  <c r="B7" i="2"/>
  <c r="C7" i="2"/>
  <c r="D7" i="2"/>
  <c r="E7" i="2"/>
  <c r="F7" i="2"/>
  <c r="G7" i="2"/>
  <c r="H7" i="2"/>
  <c r="I7" i="2"/>
  <c r="J7" i="2"/>
  <c r="C8" i="2"/>
  <c r="D8" i="2"/>
  <c r="E8" i="2"/>
  <c r="E10" i="2" s="1"/>
  <c r="F8" i="2"/>
  <c r="F10" i="2" s="1"/>
  <c r="G8" i="2"/>
  <c r="H8" i="2"/>
  <c r="I8" i="2"/>
  <c r="J8" i="2"/>
  <c r="J10" i="2" s="1"/>
  <c r="C9" i="2"/>
  <c r="D9" i="2"/>
  <c r="D10" i="2" s="1"/>
  <c r="E9" i="2"/>
  <c r="F9" i="2"/>
  <c r="G9" i="2"/>
  <c r="H9" i="2"/>
  <c r="I9" i="2"/>
  <c r="J9" i="2"/>
  <c r="C10" i="2"/>
  <c r="H10" i="2"/>
  <c r="B9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9" i="1"/>
  <c r="C8" i="1"/>
  <c r="C10" i="1" s="1"/>
  <c r="D8" i="1"/>
  <c r="D10" i="1" s="1"/>
  <c r="E8" i="1"/>
  <c r="F8" i="1"/>
  <c r="G8" i="1"/>
  <c r="H8" i="1"/>
  <c r="H10" i="1" s="1"/>
  <c r="I8" i="1"/>
  <c r="I10" i="1" s="1"/>
  <c r="J8" i="1"/>
  <c r="J10" i="1" s="1"/>
  <c r="K8" i="1"/>
  <c r="K10" i="1" s="1"/>
  <c r="L8" i="1"/>
  <c r="L10" i="1" s="1"/>
  <c r="M8" i="1"/>
  <c r="N8" i="1"/>
  <c r="O8" i="1"/>
  <c r="P8" i="1"/>
  <c r="P10" i="1" s="1"/>
  <c r="Q8" i="1"/>
  <c r="Q10" i="1" s="1"/>
  <c r="R8" i="1"/>
  <c r="R10" i="1" s="1"/>
  <c r="S8" i="1"/>
  <c r="S10" i="1" s="1"/>
  <c r="T8" i="1"/>
  <c r="T10" i="1" s="1"/>
  <c r="U8" i="1"/>
  <c r="V8" i="1"/>
  <c r="W8" i="1"/>
  <c r="X8" i="1"/>
  <c r="X10" i="1" s="1"/>
  <c r="Y8" i="1"/>
  <c r="Y10" i="1" s="1"/>
  <c r="Z8" i="1"/>
  <c r="Z10" i="1" s="1"/>
  <c r="AA8" i="1"/>
  <c r="AA10" i="1" s="1"/>
  <c r="AB8" i="1"/>
  <c r="AB10" i="1" s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7" i="1"/>
  <c r="I10" i="2" l="1"/>
  <c r="G10" i="2"/>
  <c r="W10" i="1"/>
  <c r="O10" i="1"/>
  <c r="G10" i="1"/>
  <c r="V10" i="1"/>
  <c r="N10" i="1"/>
  <c r="F10" i="1"/>
  <c r="B10" i="1"/>
  <c r="U10" i="1"/>
  <c r="M10" i="1"/>
  <c r="E10" i="1"/>
</calcChain>
</file>

<file path=xl/sharedStrings.xml><?xml version="1.0" encoding="utf-8"?>
<sst xmlns="http://schemas.openxmlformats.org/spreadsheetml/2006/main" count="58" uniqueCount="49">
  <si>
    <t>Participant</t>
  </si>
  <si>
    <t>VL-VH (4-6)</t>
  </si>
  <si>
    <t>VM-VL (5-4)</t>
  </si>
  <si>
    <t>VM-VM (5-5)</t>
  </si>
  <si>
    <t>VM-VH (5-6)</t>
  </si>
  <si>
    <t>vH-VL (6-4)</t>
  </si>
  <si>
    <t>VH-VM (6-5)</t>
  </si>
  <si>
    <t>VH-VH (6-6)</t>
  </si>
  <si>
    <t>AVL-AVL (7-7)</t>
  </si>
  <si>
    <t>AVL-AVM (7-8)</t>
  </si>
  <si>
    <t>AVL-AVH (7-9)</t>
  </si>
  <si>
    <t>AVM-AVL (8-7)</t>
  </si>
  <si>
    <t>AVM-AVM (8-8)</t>
  </si>
  <si>
    <t>AVM-AVH (8-9)</t>
  </si>
  <si>
    <t>AVH-AVL (9-7)</t>
  </si>
  <si>
    <t>AVH-AVM (9-8)</t>
  </si>
  <si>
    <t>AVH-AVH (9-9)</t>
  </si>
  <si>
    <t>AL-AL (1-1)</t>
  </si>
  <si>
    <t>AL-AM (1-2)</t>
  </si>
  <si>
    <t>AL-AH (1-3)</t>
  </si>
  <si>
    <t>AM-AL (2-1)</t>
  </si>
  <si>
    <t>AM-AM (2-2)</t>
  </si>
  <si>
    <t>AM-AH (2-3)</t>
  </si>
  <si>
    <t>AH-AL (3-1)</t>
  </si>
  <si>
    <t>AH-AM (3-2)</t>
  </si>
  <si>
    <t>AH-AH (3-3)</t>
  </si>
  <si>
    <t>VL-VL (4-4)</t>
  </si>
  <si>
    <t>VL-VM (4-5)</t>
  </si>
  <si>
    <t>Allen</t>
  </si>
  <si>
    <t>Eric</t>
  </si>
  <si>
    <t>Cody</t>
  </si>
  <si>
    <t>Matt</t>
  </si>
  <si>
    <t>SEM</t>
  </si>
  <si>
    <t>STD</t>
  </si>
  <si>
    <t>N</t>
  </si>
  <si>
    <t>Mean</t>
  </si>
  <si>
    <t>AL</t>
  </si>
  <si>
    <t>AM</t>
  </si>
  <si>
    <t>AH</t>
  </si>
  <si>
    <t>VL</t>
  </si>
  <si>
    <t>VM</t>
  </si>
  <si>
    <t>VH</t>
  </si>
  <si>
    <t>AVL</t>
  </si>
  <si>
    <t>AVM</t>
  </si>
  <si>
    <t>AVH</t>
  </si>
  <si>
    <t>AL + VL</t>
  </si>
  <si>
    <t>AM + VM</t>
  </si>
  <si>
    <t>AH + VH</t>
  </si>
  <si>
    <t>Race-Model (True = Violation)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</si>
</sst>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F1" workbookViewId="0">
      <selection activeCell="N14" sqref="N14"/>
    </sheetView>
  </sheetViews>
  <sheetFormatPr defaultRowHeight="15" x14ac:dyDescent="0.25"/>
  <cols>
    <col min="1" max="1" width="11.28515625" customWidth="1"/>
    <col min="16" max="16" width="27.5703125" customWidth="1"/>
  </cols>
  <sheetData>
    <row r="1" spans="1:16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L1" t="s">
        <v>45</v>
      </c>
      <c r="M1" t="s">
        <v>46</v>
      </c>
      <c r="N1" t="s">
        <v>47</v>
      </c>
      <c r="P1" t="s">
        <v>48</v>
      </c>
    </row>
    <row r="2" spans="1:16" x14ac:dyDescent="0.25">
      <c r="A2" t="s">
        <v>28</v>
      </c>
      <c r="B2">
        <v>0.40196078431372601</v>
      </c>
      <c r="C2">
        <v>0.72058823529411797</v>
      </c>
      <c r="D2">
        <v>0.88725490196078405</v>
      </c>
      <c r="E2">
        <v>0.47549019607843102</v>
      </c>
      <c r="F2">
        <v>0.37254901960784298</v>
      </c>
      <c r="G2">
        <v>0.83333333333333304</v>
      </c>
      <c r="H2">
        <v>0.68137254901960798</v>
      </c>
      <c r="I2">
        <v>0.76960784313725505</v>
      </c>
      <c r="J2">
        <v>0.96568627450980404</v>
      </c>
      <c r="L2">
        <f xml:space="preserve"> B2 + E2</f>
        <v>0.87745098039215708</v>
      </c>
      <c r="M2">
        <f>C2+F2</f>
        <v>1.0931372549019609</v>
      </c>
      <c r="N2">
        <f>D2+G2</f>
        <v>1.7205882352941171</v>
      </c>
      <c r="P2" t="b">
        <f>H2 &gt; (L2 - B2*E2)</f>
        <v>0</v>
      </c>
    </row>
    <row r="3" spans="1:16" x14ac:dyDescent="0.25">
      <c r="A3" t="s">
        <v>29</v>
      </c>
      <c r="B3">
        <v>0.32352941176470601</v>
      </c>
      <c r="C3">
        <v>0.69117647058823495</v>
      </c>
      <c r="D3">
        <v>0.98039215686274495</v>
      </c>
      <c r="E3">
        <v>0.29411764705882398</v>
      </c>
      <c r="F3">
        <v>0.83333333333333304</v>
      </c>
      <c r="G3">
        <v>0.97549019607843102</v>
      </c>
      <c r="H3">
        <v>0.42647058823529399</v>
      </c>
      <c r="I3">
        <v>0.90686274509803899</v>
      </c>
      <c r="J3">
        <v>0.99019607843137303</v>
      </c>
      <c r="L3">
        <f t="shared" ref="L3:L5" si="0" xml:space="preserve"> B3 + E3</f>
        <v>0.61764705882352999</v>
      </c>
      <c r="M3">
        <f t="shared" ref="M3:M5" si="1">C3+F3</f>
        <v>1.5245098039215681</v>
      </c>
      <c r="N3">
        <f t="shared" ref="N3:N5" si="2">D3+G3</f>
        <v>1.955882352941176</v>
      </c>
      <c r="P3" t="b">
        <f t="shared" ref="P3:P10" si="3">H3 &gt; (L3 - B3*E3)</f>
        <v>0</v>
      </c>
    </row>
    <row r="4" spans="1:16" x14ac:dyDescent="0.25">
      <c r="A4" t="s">
        <v>31</v>
      </c>
      <c r="B4">
        <v>0.42647058823529399</v>
      </c>
      <c r="C4">
        <v>0.90686274509803899</v>
      </c>
      <c r="D4">
        <v>0.99019607843137303</v>
      </c>
      <c r="E4">
        <v>0.62745098039215697</v>
      </c>
      <c r="F4">
        <v>0.52450980392156898</v>
      </c>
      <c r="G4">
        <v>0.96078431372549</v>
      </c>
      <c r="H4">
        <v>0.86764705882352899</v>
      </c>
      <c r="I4">
        <v>0.92156862745098</v>
      </c>
      <c r="J4">
        <v>0.99019607843137303</v>
      </c>
      <c r="L4">
        <f t="shared" si="0"/>
        <v>1.053921568627451</v>
      </c>
      <c r="M4">
        <f t="shared" si="1"/>
        <v>1.4313725490196081</v>
      </c>
      <c r="N4">
        <f t="shared" si="2"/>
        <v>1.9509803921568629</v>
      </c>
      <c r="P4" t="b">
        <f>H4 &gt; (L4 - B4*E4)</f>
        <v>1</v>
      </c>
    </row>
    <row r="5" spans="1:16" x14ac:dyDescent="0.25">
      <c r="A5" t="s">
        <v>30</v>
      </c>
      <c r="B5">
        <v>0.16666666666666699</v>
      </c>
      <c r="C5">
        <v>0.36764705882352899</v>
      </c>
      <c r="D5">
        <v>0.59313725490196101</v>
      </c>
      <c r="E5">
        <v>0.10784313725490199</v>
      </c>
      <c r="F5">
        <v>0.43627450980392202</v>
      </c>
      <c r="G5">
        <v>0.79901960784313697</v>
      </c>
      <c r="H5">
        <v>0.20588235294117599</v>
      </c>
      <c r="I5">
        <v>0.51960784313725505</v>
      </c>
      <c r="J5">
        <v>0.87745098039215697</v>
      </c>
      <c r="L5">
        <f t="shared" si="0"/>
        <v>0.27450980392156898</v>
      </c>
      <c r="M5">
        <f t="shared" si="1"/>
        <v>0.80392156862745101</v>
      </c>
      <c r="N5">
        <f t="shared" si="2"/>
        <v>1.392156862745098</v>
      </c>
      <c r="P5" t="b">
        <f t="shared" si="3"/>
        <v>0</v>
      </c>
    </row>
    <row r="7" spans="1:16" x14ac:dyDescent="0.25">
      <c r="A7" t="s">
        <v>35</v>
      </c>
      <c r="B7">
        <f>AVERAGE(B2:B5)</f>
        <v>0.32965686274509826</v>
      </c>
      <c r="C7">
        <f t="shared" ref="C7:N7" si="4">AVERAGE(C2:C5)</f>
        <v>0.67156862745098023</v>
      </c>
      <c r="D7">
        <f t="shared" si="4"/>
        <v>0.86274509803921573</v>
      </c>
      <c r="E7">
        <f t="shared" si="4"/>
        <v>0.37622549019607854</v>
      </c>
      <c r="F7">
        <f t="shared" si="4"/>
        <v>0.54166666666666674</v>
      </c>
      <c r="G7">
        <f t="shared" si="4"/>
        <v>0.89215686274509776</v>
      </c>
      <c r="H7">
        <f t="shared" si="4"/>
        <v>0.5453431372549018</v>
      </c>
      <c r="I7">
        <f t="shared" si="4"/>
        <v>0.77941176470588225</v>
      </c>
      <c r="J7">
        <f t="shared" si="4"/>
        <v>0.95588235294117674</v>
      </c>
      <c r="L7">
        <f t="shared" si="4"/>
        <v>0.70588235294117674</v>
      </c>
      <c r="M7">
        <f t="shared" si="4"/>
        <v>1.213235294117647</v>
      </c>
      <c r="N7">
        <f t="shared" si="4"/>
        <v>1.7549019607843137</v>
      </c>
      <c r="P7" t="b">
        <f>H7 &gt; (L7 - B7*E7)</f>
        <v>0</v>
      </c>
    </row>
    <row r="8" spans="1:16" x14ac:dyDescent="0.25">
      <c r="A8" t="s">
        <v>33</v>
      </c>
      <c r="B8">
        <f>STDEV(B2:B5)</f>
        <v>0.11719514237756873</v>
      </c>
      <c r="C8">
        <f t="shared" ref="C8:M8" si="5">STDEV(C2:C5)</f>
        <v>0.22399332664305627</v>
      </c>
      <c r="D8">
        <f t="shared" si="5"/>
        <v>0.18562839439962239</v>
      </c>
      <c r="E8">
        <f t="shared" si="5"/>
        <v>0.2248988765594172</v>
      </c>
      <c r="F8">
        <f t="shared" si="5"/>
        <v>0.2041829960750835</v>
      </c>
      <c r="G8">
        <f t="shared" si="5"/>
        <v>8.9048539826396822E-2</v>
      </c>
      <c r="H8">
        <f t="shared" si="5"/>
        <v>0.28968265724229808</v>
      </c>
      <c r="I8">
        <f t="shared" si="5"/>
        <v>0.18623150518374681</v>
      </c>
      <c r="J8">
        <f t="shared" si="5"/>
        <v>5.3548920288150288E-2</v>
      </c>
      <c r="L8">
        <f t="shared" ref="K8:N8" si="6">STDEV(L2:L5)</f>
        <v>0.33883862076049887</v>
      </c>
      <c r="M8">
        <f t="shared" si="6"/>
        <v>0.32986711836129373</v>
      </c>
      <c r="N8">
        <f t="shared" si="6"/>
        <v>0.26558194415882125</v>
      </c>
    </row>
    <row r="9" spans="1:16" x14ac:dyDescent="0.25">
      <c r="A9" t="s">
        <v>34</v>
      </c>
      <c r="B9">
        <f>COUNT(B2:B5)</f>
        <v>4</v>
      </c>
      <c r="C9">
        <f t="shared" ref="C9:J9" si="7">COUNT(C2:C5)</f>
        <v>4</v>
      </c>
      <c r="D9">
        <f t="shared" si="7"/>
        <v>4</v>
      </c>
      <c r="E9">
        <f t="shared" si="7"/>
        <v>4</v>
      </c>
      <c r="F9">
        <f t="shared" si="7"/>
        <v>4</v>
      </c>
      <c r="G9">
        <f t="shared" si="7"/>
        <v>4</v>
      </c>
      <c r="H9">
        <f t="shared" si="7"/>
        <v>4</v>
      </c>
      <c r="I9">
        <f t="shared" si="7"/>
        <v>4</v>
      </c>
      <c r="J9">
        <f t="shared" si="7"/>
        <v>4</v>
      </c>
      <c r="L9">
        <f t="shared" ref="K9:N9" si="8">COUNT(L2:L5)</f>
        <v>4</v>
      </c>
      <c r="M9">
        <f t="shared" si="8"/>
        <v>4</v>
      </c>
      <c r="N9">
        <f t="shared" si="8"/>
        <v>4</v>
      </c>
    </row>
    <row r="10" spans="1:16" x14ac:dyDescent="0.25">
      <c r="A10" t="s">
        <v>32</v>
      </c>
      <c r="B10">
        <f>B8/SQRT(B9)</f>
        <v>5.8597571188784364E-2</v>
      </c>
      <c r="C10">
        <f t="shared" ref="C10:J10" si="9">C8/SQRT(C9)</f>
        <v>0.11199666332152813</v>
      </c>
      <c r="D10">
        <f t="shared" si="9"/>
        <v>9.2814197199811196E-2</v>
      </c>
      <c r="E10">
        <f t="shared" si="9"/>
        <v>0.1124494382797086</v>
      </c>
      <c r="F10">
        <f t="shared" si="9"/>
        <v>0.10209149803754175</v>
      </c>
      <c r="G10">
        <f t="shared" si="9"/>
        <v>4.4524269913198411E-2</v>
      </c>
      <c r="H10">
        <f t="shared" si="9"/>
        <v>0.14484132862114904</v>
      </c>
      <c r="I10">
        <f t="shared" si="9"/>
        <v>9.3115752591873407E-2</v>
      </c>
      <c r="J10">
        <f t="shared" si="9"/>
        <v>2.6774460144075144E-2</v>
      </c>
      <c r="L10">
        <f t="shared" ref="L10" si="10">L8/SQRT(L9)</f>
        <v>0.16941931038024943</v>
      </c>
      <c r="M10">
        <f t="shared" ref="M10" si="11">M8/SQRT(M9)</f>
        <v>0.16493355918064687</v>
      </c>
      <c r="N10">
        <f t="shared" ref="N10" si="12">N8/SQRT(N9)</f>
        <v>0.13279097207941062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opLeftCell="T1" workbookViewId="0">
      <selection activeCell="A7" sqref="A7:A10"/>
    </sheetView>
  </sheetViews>
  <sheetFormatPr defaultRowHeight="15" x14ac:dyDescent="0.25"/>
  <cols>
    <col min="1" max="2" width="13" customWidth="1"/>
    <col min="3" max="3" width="14.28515625" customWidth="1"/>
    <col min="4" max="4" width="13.140625" customWidth="1"/>
    <col min="5" max="5" width="14" customWidth="1"/>
    <col min="6" max="6" width="15.28515625" customWidth="1"/>
    <col min="7" max="7" width="15.42578125" customWidth="1"/>
    <col min="8" max="8" width="13.85546875" customWidth="1"/>
    <col min="9" max="9" width="15.42578125" customWidth="1"/>
    <col min="10" max="10" width="14" customWidth="1"/>
    <col min="11" max="11" width="11.28515625" customWidth="1"/>
    <col min="12" max="12" width="11.42578125" bestFit="1" customWidth="1"/>
    <col min="13" max="13" width="11.85546875" customWidth="1"/>
    <col min="14" max="14" width="12.42578125" customWidth="1"/>
    <col min="15" max="15" width="13.5703125" customWidth="1"/>
    <col min="16" max="16" width="12" customWidth="1"/>
    <col min="17" max="17" width="11.28515625" customWidth="1"/>
    <col min="18" max="18" width="11.7109375" customWidth="1"/>
    <col min="19" max="19" width="11.5703125" customWidth="1"/>
    <col min="20" max="20" width="13.28515625" customWidth="1"/>
    <col min="21" max="21" width="14.28515625" customWidth="1"/>
    <col min="22" max="22" width="14" customWidth="1"/>
    <col min="23" max="23" width="14.140625" customWidth="1"/>
    <col min="24" max="24" width="14.7109375" customWidth="1"/>
    <col min="25" max="25" width="15.140625" customWidth="1"/>
    <col min="26" max="26" width="13.7109375" customWidth="1"/>
    <col min="27" max="27" width="14.85546875" customWidth="1"/>
    <col min="28" max="28" width="14.5703125" customWidth="1"/>
  </cols>
  <sheetData>
    <row r="1" spans="1:28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25">
      <c r="A2" t="s">
        <v>28</v>
      </c>
      <c r="B2">
        <v>0.41538461538461502</v>
      </c>
      <c r="C2">
        <v>0.69014084507042295</v>
      </c>
      <c r="D2">
        <v>0.92647058823529405</v>
      </c>
      <c r="E2">
        <v>0.42857142857142899</v>
      </c>
      <c r="F2">
        <v>0.80645161290322598</v>
      </c>
      <c r="G2">
        <v>0.85</v>
      </c>
      <c r="H2">
        <v>0.355932203389831</v>
      </c>
      <c r="I2">
        <v>0.66176470588235303</v>
      </c>
      <c r="J2">
        <v>0.90540540540540504</v>
      </c>
      <c r="K2">
        <v>0.49206349206349198</v>
      </c>
      <c r="L2">
        <v>0.36986301369863001</v>
      </c>
      <c r="M2">
        <v>0.84375</v>
      </c>
      <c r="N2">
        <v>0.38028169014084501</v>
      </c>
      <c r="O2">
        <v>0.38596491228070201</v>
      </c>
      <c r="P2">
        <v>0.8</v>
      </c>
      <c r="Q2">
        <v>0.57575757575757602</v>
      </c>
      <c r="R2">
        <v>0.35616438356164398</v>
      </c>
      <c r="S2">
        <v>0.85483870967741904</v>
      </c>
      <c r="T2">
        <v>0.67567567567567599</v>
      </c>
      <c r="U2">
        <v>0.828125</v>
      </c>
      <c r="V2">
        <v>0.92063492063492103</v>
      </c>
      <c r="W2">
        <v>0.73015873015873001</v>
      </c>
      <c r="X2">
        <v>0.72307692307692295</v>
      </c>
      <c r="Y2">
        <v>0.98591549295774705</v>
      </c>
      <c r="Z2">
        <v>0.65625</v>
      </c>
      <c r="AA2">
        <v>0.74647887323943696</v>
      </c>
      <c r="AB2">
        <v>0.98484848484848497</v>
      </c>
    </row>
    <row r="3" spans="1:28" x14ac:dyDescent="0.25">
      <c r="A3" t="s">
        <v>29</v>
      </c>
      <c r="B3">
        <v>0.36923076923076897</v>
      </c>
      <c r="C3">
        <v>0.70967741935483897</v>
      </c>
      <c r="D3">
        <v>0.971830985915493</v>
      </c>
      <c r="E3">
        <v>0.26865671641791</v>
      </c>
      <c r="F3">
        <v>0.6875</v>
      </c>
      <c r="G3">
        <v>0.97222222222222199</v>
      </c>
      <c r="H3">
        <v>0.30303030303030298</v>
      </c>
      <c r="I3">
        <v>0.69736842105263197</v>
      </c>
      <c r="J3">
        <v>1</v>
      </c>
      <c r="K3">
        <v>0.317460317460317</v>
      </c>
      <c r="L3">
        <v>0.871428571428571</v>
      </c>
      <c r="M3">
        <v>0.98550724637681197</v>
      </c>
      <c r="N3">
        <v>0.33846153846153898</v>
      </c>
      <c r="O3">
        <v>0.86764705882352899</v>
      </c>
      <c r="P3">
        <v>0.98507462686567204</v>
      </c>
      <c r="Q3">
        <v>0.20547945205479501</v>
      </c>
      <c r="R3">
        <v>0.73770491803278704</v>
      </c>
      <c r="S3">
        <v>0.95588235294117696</v>
      </c>
      <c r="T3">
        <v>0.38235294117647101</v>
      </c>
      <c r="U3">
        <v>0.967741935483871</v>
      </c>
      <c r="V3">
        <v>1</v>
      </c>
      <c r="W3">
        <v>0.42622950819672101</v>
      </c>
      <c r="X3">
        <v>0.90277777777777801</v>
      </c>
      <c r="Y3">
        <v>0.984375</v>
      </c>
      <c r="Z3">
        <v>0.46478873239436602</v>
      </c>
      <c r="AA3">
        <v>0.86363636363636398</v>
      </c>
      <c r="AB3">
        <v>0.98484848484848497</v>
      </c>
    </row>
    <row r="4" spans="1:28" x14ac:dyDescent="0.25">
      <c r="A4" t="s">
        <v>31</v>
      </c>
      <c r="B4">
        <v>0.57894736842105299</v>
      </c>
      <c r="C4">
        <v>0.90909090909090895</v>
      </c>
      <c r="D4">
        <v>0.987179487179487</v>
      </c>
      <c r="E4">
        <v>0.49206349206349198</v>
      </c>
      <c r="F4">
        <v>0.87323943661971803</v>
      </c>
      <c r="G4">
        <v>0.95588235294117696</v>
      </c>
      <c r="H4">
        <v>0.625</v>
      </c>
      <c r="I4">
        <v>0.83582089552238803</v>
      </c>
      <c r="J4">
        <v>0.94339622641509402</v>
      </c>
      <c r="K4">
        <v>0.67142857142857104</v>
      </c>
      <c r="L4">
        <v>0.51666666666666705</v>
      </c>
      <c r="M4">
        <v>0.95890410958904104</v>
      </c>
      <c r="N4">
        <v>0.68571428571428605</v>
      </c>
      <c r="O4">
        <v>0.52307692307692299</v>
      </c>
      <c r="P4">
        <v>0.98412698412698396</v>
      </c>
      <c r="Q4">
        <v>0.52380952380952395</v>
      </c>
      <c r="R4">
        <v>0.53333333333333299</v>
      </c>
      <c r="S4">
        <v>0.95384615384615401</v>
      </c>
      <c r="T4">
        <v>0.88571428571428601</v>
      </c>
      <c r="U4">
        <v>0.95454545454545503</v>
      </c>
      <c r="V4">
        <v>0.96923076923076901</v>
      </c>
      <c r="W4">
        <v>0.92307692307692302</v>
      </c>
      <c r="X4">
        <v>0.89705882352941202</v>
      </c>
      <c r="Y4">
        <v>1</v>
      </c>
      <c r="Z4">
        <v>0.78787878787878796</v>
      </c>
      <c r="AA4">
        <v>0.91044776119403004</v>
      </c>
      <c r="AB4">
        <v>1</v>
      </c>
    </row>
    <row r="5" spans="1:28" x14ac:dyDescent="0.25">
      <c r="A5" t="s">
        <v>30</v>
      </c>
      <c r="B5">
        <v>0.13235294117647101</v>
      </c>
      <c r="C5">
        <v>0.379746835443038</v>
      </c>
      <c r="D5">
        <v>0.66666666666666696</v>
      </c>
      <c r="E5">
        <v>0.23529411764705899</v>
      </c>
      <c r="F5">
        <v>0.34328358208955201</v>
      </c>
      <c r="G5">
        <v>0.60606060606060597</v>
      </c>
      <c r="H5">
        <v>0.14516129032258099</v>
      </c>
      <c r="I5">
        <v>0.4</v>
      </c>
      <c r="J5">
        <v>0.53749999999999998</v>
      </c>
      <c r="K5">
        <v>0.11864406779661001</v>
      </c>
      <c r="L5">
        <v>0.49275362318840599</v>
      </c>
      <c r="M5">
        <v>0.83333333333333304</v>
      </c>
      <c r="N5">
        <v>9.3333333333333296E-2</v>
      </c>
      <c r="O5">
        <v>0.39682539682539703</v>
      </c>
      <c r="P5">
        <v>0.74603174603174605</v>
      </c>
      <c r="Q5">
        <v>0.119402985074627</v>
      </c>
      <c r="R5">
        <v>0.42253521126760601</v>
      </c>
      <c r="S5">
        <v>0.83870967741935498</v>
      </c>
      <c r="T5">
        <v>0.20588235294117599</v>
      </c>
      <c r="U5">
        <v>0.54545454545454497</v>
      </c>
      <c r="V5">
        <v>0.95522388059701502</v>
      </c>
      <c r="W5">
        <v>0.109090909090909</v>
      </c>
      <c r="X5">
        <v>0.51428571428571401</v>
      </c>
      <c r="Y5">
        <v>0.88</v>
      </c>
      <c r="Z5">
        <v>0.28205128205128199</v>
      </c>
      <c r="AA5">
        <v>0.52380952380952395</v>
      </c>
      <c r="AB5">
        <v>0.8</v>
      </c>
    </row>
    <row r="7" spans="1:28" x14ac:dyDescent="0.25">
      <c r="A7" t="s">
        <v>35</v>
      </c>
      <c r="B7">
        <f>AVERAGE(B2:B5)</f>
        <v>0.37397892355322704</v>
      </c>
      <c r="C7">
        <f>AVERAGE(C2:C5)</f>
        <v>0.67216400223980233</v>
      </c>
      <c r="D7">
        <f>AVERAGE(D2:D5)</f>
        <v>0.88803693199923517</v>
      </c>
      <c r="E7">
        <f>AVERAGE(E2:E5)</f>
        <v>0.35614643867497242</v>
      </c>
      <c r="F7">
        <f>AVERAGE(F2:F5)</f>
        <v>0.67761865790312403</v>
      </c>
      <c r="G7">
        <f>AVERAGE(G2:G5)</f>
        <v>0.84604129530600125</v>
      </c>
      <c r="H7">
        <f>AVERAGE(H2:H5)</f>
        <v>0.35728094918567876</v>
      </c>
      <c r="I7">
        <f>AVERAGE(I2:I5)</f>
        <v>0.64873850561434321</v>
      </c>
      <c r="J7">
        <f>AVERAGE(J2:J5)</f>
        <v>0.84657540795512476</v>
      </c>
      <c r="K7">
        <f>AVERAGE(K2:K5)</f>
        <v>0.39989911218724755</v>
      </c>
      <c r="L7">
        <f>AVERAGE(L2:L5)</f>
        <v>0.56267796874556852</v>
      </c>
      <c r="M7">
        <f>AVERAGE(M2:M5)</f>
        <v>0.90537367232479649</v>
      </c>
      <c r="N7">
        <f>AVERAGE(N2:N5)</f>
        <v>0.37444771191250081</v>
      </c>
      <c r="O7">
        <f>AVERAGE(O2:O5)</f>
        <v>0.54337857275163781</v>
      </c>
      <c r="P7">
        <f>AVERAGE(P2:P5)</f>
        <v>0.87880833925610058</v>
      </c>
      <c r="Q7">
        <f>AVERAGE(Q2:Q5)</f>
        <v>0.35611238417413049</v>
      </c>
      <c r="R7">
        <f>AVERAGE(R2:R5)</f>
        <v>0.51243446154884253</v>
      </c>
      <c r="S7">
        <f>AVERAGE(S2:S5)</f>
        <v>0.90081922347102628</v>
      </c>
      <c r="T7">
        <f>AVERAGE(T2:T5)</f>
        <v>0.5374063138769023</v>
      </c>
      <c r="U7">
        <f>AVERAGE(U2:U5)</f>
        <v>0.82396673387096775</v>
      </c>
      <c r="V7">
        <f>AVERAGE(V2:V5)</f>
        <v>0.96127239261567621</v>
      </c>
      <c r="W7">
        <f>AVERAGE(W2:W5)</f>
        <v>0.54713901763082073</v>
      </c>
      <c r="X7">
        <f>AVERAGE(X2:X5)</f>
        <v>0.7592998096674568</v>
      </c>
      <c r="Y7">
        <f>AVERAGE(Y2:Y5)</f>
        <v>0.96257262323943671</v>
      </c>
      <c r="Z7">
        <f>AVERAGE(Z2:Z5)</f>
        <v>0.54774220058110901</v>
      </c>
      <c r="AA7">
        <f>AVERAGE(AA2:AA5)</f>
        <v>0.76109313046983873</v>
      </c>
      <c r="AB7">
        <f>AVERAGE(AB2:AB5)</f>
        <v>0.94242424242424239</v>
      </c>
    </row>
    <row r="8" spans="1:28" x14ac:dyDescent="0.25">
      <c r="A8" t="s">
        <v>33</v>
      </c>
      <c r="B8">
        <f>STDEV(B2:B5)</f>
        <v>0.184510302365092</v>
      </c>
      <c r="C8">
        <f>STDEV(C2:C5)</f>
        <v>0.21861120889933219</v>
      </c>
      <c r="D8">
        <f>STDEV(D2:D5)</f>
        <v>0.14981391793874763</v>
      </c>
      <c r="E8">
        <f>STDEV(E2:E5)</f>
        <v>0.12379897625017131</v>
      </c>
      <c r="F8">
        <f>STDEV(F2:F5)</f>
        <v>0.2357562322970117</v>
      </c>
      <c r="G8">
        <f>STDEV(G2:G5)</f>
        <v>0.16891130494374834</v>
      </c>
      <c r="H8">
        <f>STDEV(H2:H5)</f>
        <v>0.1996773994627464</v>
      </c>
      <c r="I8">
        <f>STDEV(I2:I5)</f>
        <v>0.18203041445311655</v>
      </c>
      <c r="J8">
        <f>STDEV(J2:J5)</f>
        <v>0.20968385149554833</v>
      </c>
      <c r="K8">
        <f>STDEV(K2:K5)</f>
        <v>0.23672985660527812</v>
      </c>
      <c r="L8">
        <f>STDEV(L2:L5)</f>
        <v>0.21564708481487649</v>
      </c>
      <c r="M8">
        <f>STDEV(M2:M5)</f>
        <v>7.8047389101856851E-2</v>
      </c>
      <c r="N8">
        <f>STDEV(N2:N5)</f>
        <v>0.24306460992355189</v>
      </c>
      <c r="O8">
        <f>STDEV(O2:O5)</f>
        <v>0.22495859020109882</v>
      </c>
      <c r="P8">
        <f>STDEV(P2:P5)</f>
        <v>0.12413019896373473</v>
      </c>
      <c r="Q8">
        <f>STDEV(Q2:Q5)</f>
        <v>0.22736751504157124</v>
      </c>
      <c r="R8">
        <f>STDEV(R2:R5)</f>
        <v>0.1670187154000041</v>
      </c>
      <c r="S8">
        <f>STDEV(S2:S5)</f>
        <v>6.2757753655156706E-2</v>
      </c>
      <c r="T8">
        <f>STDEV(T2:T5)</f>
        <v>0.30242715085234623</v>
      </c>
      <c r="U8">
        <f>STDEV(U2:U5)</f>
        <v>0.1960513888121527</v>
      </c>
      <c r="V8">
        <f>STDEV(V2:V5)</f>
        <v>3.2919862082986404E-2</v>
      </c>
      <c r="W8">
        <f>STDEV(W2:W5)</f>
        <v>0.35652525800752188</v>
      </c>
      <c r="X8">
        <f>STDEV(X2:X5)</f>
        <v>0.18340072490039305</v>
      </c>
      <c r="Y8">
        <f>STDEV(Y2:Y5)</f>
        <v>5.5495584926234375E-2</v>
      </c>
      <c r="Z8">
        <f>STDEV(Z2:Z5)</f>
        <v>0.22129351938631045</v>
      </c>
      <c r="AA8">
        <f>STDEV(AA2:AA5)</f>
        <v>0.17256786770343188</v>
      </c>
      <c r="AB8">
        <f>STDEV(AB2:AB5)</f>
        <v>9.5217759864925006E-2</v>
      </c>
    </row>
    <row r="9" spans="1:28" x14ac:dyDescent="0.25">
      <c r="A9" t="s">
        <v>34</v>
      </c>
      <c r="B9">
        <f>COUNT(B2:B5)</f>
        <v>4</v>
      </c>
      <c r="C9">
        <f>COUNT(C2:C5)</f>
        <v>4</v>
      </c>
      <c r="D9">
        <f>COUNT(D2:D5)</f>
        <v>4</v>
      </c>
      <c r="E9">
        <f>COUNT(E2:E5)</f>
        <v>4</v>
      </c>
      <c r="F9">
        <f>COUNT(F2:F5)</f>
        <v>4</v>
      </c>
      <c r="G9">
        <f>COUNT(G2:G5)</f>
        <v>4</v>
      </c>
      <c r="H9">
        <f>COUNT(H2:H5)</f>
        <v>4</v>
      </c>
      <c r="I9">
        <f>COUNT(I2:I5)</f>
        <v>4</v>
      </c>
      <c r="J9">
        <f>COUNT(J2:J5)</f>
        <v>4</v>
      </c>
      <c r="K9">
        <f>COUNT(K2:K5)</f>
        <v>4</v>
      </c>
      <c r="L9">
        <f>COUNT(L2:L5)</f>
        <v>4</v>
      </c>
      <c r="M9">
        <f>COUNT(M2:M5)</f>
        <v>4</v>
      </c>
      <c r="N9">
        <f>COUNT(N2:N5)</f>
        <v>4</v>
      </c>
      <c r="O9">
        <f>COUNT(O2:O5)</f>
        <v>4</v>
      </c>
      <c r="P9">
        <f>COUNT(P2:P5)</f>
        <v>4</v>
      </c>
      <c r="Q9">
        <f>COUNT(Q2:Q5)</f>
        <v>4</v>
      </c>
      <c r="R9">
        <f>COUNT(R2:R5)</f>
        <v>4</v>
      </c>
      <c r="S9">
        <f>COUNT(S2:S5)</f>
        <v>4</v>
      </c>
      <c r="T9">
        <f>COUNT(T2:T5)</f>
        <v>4</v>
      </c>
      <c r="U9">
        <f>COUNT(U2:U5)</f>
        <v>4</v>
      </c>
      <c r="V9">
        <f>COUNT(V2:V5)</f>
        <v>4</v>
      </c>
      <c r="W9">
        <f>COUNT(W2:W5)</f>
        <v>4</v>
      </c>
      <c r="X9">
        <f>COUNT(X2:X5)</f>
        <v>4</v>
      </c>
      <c r="Y9">
        <f>COUNT(Y2:Y5)</f>
        <v>4</v>
      </c>
      <c r="Z9">
        <f>COUNT(Z2:Z5)</f>
        <v>4</v>
      </c>
      <c r="AA9">
        <f>COUNT(AA2:AA5)</f>
        <v>4</v>
      </c>
      <c r="AB9">
        <f>COUNT(AB2:AB5)</f>
        <v>4</v>
      </c>
    </row>
    <row r="10" spans="1:28" x14ac:dyDescent="0.25">
      <c r="A10" t="s">
        <v>32</v>
      </c>
      <c r="B10">
        <f>B8/SQRT(B9)</f>
        <v>9.2255151182546E-2</v>
      </c>
      <c r="C10">
        <f>C8/SQRT(C9)</f>
        <v>0.1093056044496661</v>
      </c>
      <c r="D10">
        <f>D8/SQRT(D9)</f>
        <v>7.4906958969373813E-2</v>
      </c>
      <c r="E10">
        <f>E8/SQRT(E9)</f>
        <v>6.1899488125085653E-2</v>
      </c>
      <c r="F10">
        <f>F8/SQRT(F9)</f>
        <v>0.11787811614850585</v>
      </c>
      <c r="G10">
        <f>G8/SQRT(G9)</f>
        <v>8.4455652471874171E-2</v>
      </c>
      <c r="H10">
        <f>H8/SQRT(H9)</f>
        <v>9.9838699731373201E-2</v>
      </c>
      <c r="I10">
        <f>I8/SQRT(I9)</f>
        <v>9.1015207226558273E-2</v>
      </c>
      <c r="J10">
        <f>J8/SQRT(J9)</f>
        <v>0.10484192574777416</v>
      </c>
      <c r="K10">
        <f>K8/SQRT(K9)</f>
        <v>0.11836492830263906</v>
      </c>
      <c r="L10">
        <f>L8/SQRT(L9)</f>
        <v>0.10782354240743824</v>
      </c>
      <c r="M10">
        <f>M8/SQRT(M9)</f>
        <v>3.9023694550928426E-2</v>
      </c>
      <c r="N10">
        <f>N8/SQRT(N9)</f>
        <v>0.12153230496177594</v>
      </c>
      <c r="O10">
        <f>O8/SQRT(O9)</f>
        <v>0.11247929510054941</v>
      </c>
      <c r="P10">
        <f>P8/SQRT(P9)</f>
        <v>6.2065099481867364E-2</v>
      </c>
      <c r="Q10">
        <f>Q8/SQRT(Q9)</f>
        <v>0.11368375752078562</v>
      </c>
      <c r="R10">
        <f>R8/SQRT(R9)</f>
        <v>8.3509357700002049E-2</v>
      </c>
      <c r="S10">
        <f>S8/SQRT(S9)</f>
        <v>3.1378876827578353E-2</v>
      </c>
      <c r="T10">
        <f>T8/SQRT(T9)</f>
        <v>0.15121357542617311</v>
      </c>
      <c r="U10">
        <f>U8/SQRT(U9)</f>
        <v>9.802569440607635E-2</v>
      </c>
      <c r="V10">
        <f>V8/SQRT(V9)</f>
        <v>1.6459931041493202E-2</v>
      </c>
      <c r="W10">
        <f>W8/SQRT(W9)</f>
        <v>0.17826262900376094</v>
      </c>
      <c r="X10">
        <f>X8/SQRT(X9)</f>
        <v>9.1700362450196526E-2</v>
      </c>
      <c r="Y10">
        <f>Y8/SQRT(Y9)</f>
        <v>2.7747792463117187E-2</v>
      </c>
      <c r="Z10">
        <f>Z8/SQRT(Z9)</f>
        <v>0.11064675969315522</v>
      </c>
      <c r="AA10">
        <f>AA8/SQRT(AA9)</f>
        <v>8.6283933851715941E-2</v>
      </c>
      <c r="AB10">
        <f>AB8/SQRT(AB9)</f>
        <v>4.7608879932462503E-2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N + RM Tests</vt:lpstr>
      <vt:lpstr>Group NM1</vt:lpstr>
    </vt:vector>
  </TitlesOfParts>
  <Company>URMC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Rochester</dc:creator>
  <cp:lastModifiedBy>University of Rochester</cp:lastModifiedBy>
  <dcterms:created xsi:type="dcterms:W3CDTF">2018-03-25T18:03:59Z</dcterms:created>
  <dcterms:modified xsi:type="dcterms:W3CDTF">2018-03-25T19:30:46Z</dcterms:modified>
</cp:coreProperties>
</file>