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fan/Documents/2022fallb/OMG402/Assignment3_ind/"/>
    </mc:Choice>
  </mc:AlternateContent>
  <xr:revisionPtr revIDLastSave="0" documentId="13_ncr:1_{F7B8B60D-E09C-9C42-8280-3B90F1482630}" xr6:coauthVersionLast="47" xr6:coauthVersionMax="47" xr10:uidLastSave="{00000000-0000-0000-0000-000000000000}"/>
  <bookViews>
    <workbookView xWindow="0" yWindow="500" windowWidth="29240" windowHeight="26480" xr2:uid="{29BC260E-E52C-4ECB-9EAD-9EA61C78B7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" l="1"/>
  <c r="F43" i="1"/>
  <c r="E43" i="1"/>
  <c r="E42" i="1"/>
  <c r="D43" i="1"/>
  <c r="D42" i="1"/>
  <c r="F41" i="1"/>
  <c r="F39" i="1"/>
  <c r="E39" i="1"/>
  <c r="F38" i="1"/>
  <c r="E38" i="1"/>
  <c r="F37" i="1"/>
  <c r="F35" i="1"/>
  <c r="E35" i="1"/>
  <c r="D34" i="1"/>
  <c r="E34" i="1" s="1"/>
  <c r="D28" i="1"/>
  <c r="D27" i="1"/>
  <c r="D26" i="1"/>
  <c r="E26" i="1" s="1"/>
  <c r="D24" i="1"/>
  <c r="D23" i="1"/>
  <c r="D22" i="1"/>
  <c r="E22" i="1" s="1"/>
  <c r="D20" i="1"/>
  <c r="B3" i="1"/>
  <c r="B5" i="1" s="1"/>
  <c r="D19" i="1"/>
  <c r="E19" i="1" s="1"/>
  <c r="F34" i="1" l="1"/>
  <c r="E27" i="1"/>
  <c r="E28" i="1" s="1"/>
  <c r="F28" i="1" s="1"/>
  <c r="E23" i="1"/>
  <c r="E24" i="1" s="1"/>
  <c r="F24" i="1" s="1"/>
  <c r="E20" i="1"/>
  <c r="F20" i="1" s="1"/>
  <c r="D30" i="1"/>
  <c r="F19" i="1"/>
  <c r="F22" i="1"/>
  <c r="F26" i="1"/>
  <c r="F23" i="1" l="1"/>
  <c r="F27" i="1"/>
</calcChain>
</file>

<file path=xl/sharedStrings.xml><?xml version="1.0" encoding="utf-8"?>
<sst xmlns="http://schemas.openxmlformats.org/spreadsheetml/2006/main" count="96" uniqueCount="55">
  <si>
    <t>Task</t>
  </si>
  <si>
    <t>A</t>
  </si>
  <si>
    <t>B</t>
  </si>
  <si>
    <t>C</t>
  </si>
  <si>
    <t>D</t>
  </si>
  <si>
    <t>E</t>
  </si>
  <si>
    <t>F</t>
  </si>
  <si>
    <t>G</t>
  </si>
  <si>
    <t>H</t>
  </si>
  <si>
    <t>Description</t>
  </si>
  <si>
    <t>Add pizza sauce</t>
  </si>
  <si>
    <t>Add sausage</t>
  </si>
  <si>
    <t>Add pepperoni</t>
  </si>
  <si>
    <t>Add mushrooms</t>
  </si>
  <si>
    <t>Shrinkwrap pizza</t>
  </si>
  <si>
    <t>Add label</t>
  </si>
  <si>
    <t>Task time, seconds</t>
  </si>
  <si>
    <t>Preceding task</t>
  </si>
  <si>
    <t>Station</t>
  </si>
  <si>
    <t>Eligible task</t>
  </si>
  <si>
    <t>Assigned task</t>
  </si>
  <si>
    <t>Task time</t>
  </si>
  <si>
    <t>Cumulative time</t>
  </si>
  <si>
    <t>Demand, pizzas/day</t>
  </si>
  <si>
    <t>Required cycle time, seconds</t>
  </si>
  <si>
    <t>Seconds worktime per day</t>
  </si>
  <si>
    <t>D, E, F</t>
  </si>
  <si>
    <t>D, F</t>
  </si>
  <si>
    <t>Efficiency = (sum of task times)/(# workstations * cycle time)</t>
  </si>
  <si>
    <t>Task A is the only option.</t>
  </si>
  <si>
    <t>Task B is the only option.</t>
  </si>
  <si>
    <t>Task C is the only option.</t>
  </si>
  <si>
    <t>Task F is the only option.</t>
  </si>
  <si>
    <t>Task G is the only option.</t>
  </si>
  <si>
    <t>Task H is the only option.</t>
  </si>
  <si>
    <t>Choose D, E, or F. E has the longest task time.</t>
  </si>
  <si>
    <t>Choose D or F. D has the longest task time.</t>
  </si>
  <si>
    <t>Assign tasks to work stations in order of the longest remaining task, keeping below the cycle time.</t>
  </si>
  <si>
    <t>Logic for this selection</t>
  </si>
  <si>
    <t>Example of assembly line balancing for a producer of frozen pizzas. From https://www.youtube.com/watch?v=pYsXcyNYPjE</t>
  </si>
  <si>
    <t>Idle time</t>
    <phoneticPr fontId="3" type="noConversion"/>
  </si>
  <si>
    <t>F</t>
    <phoneticPr fontId="3" type="noConversion"/>
  </si>
  <si>
    <t>Eligible task</t>
    <phoneticPr fontId="3" type="noConversion"/>
  </si>
  <si>
    <t>B</t>
    <phoneticPr fontId="3" type="noConversion"/>
  </si>
  <si>
    <t>Roll dough</t>
    <phoneticPr fontId="3" type="noConversion"/>
  </si>
  <si>
    <t>Sprinkle cheese</t>
    <phoneticPr fontId="3" type="noConversion"/>
  </si>
  <si>
    <t>C</t>
    <phoneticPr fontId="3" type="noConversion"/>
  </si>
  <si>
    <t>D,E,F</t>
    <phoneticPr fontId="3" type="noConversion"/>
  </si>
  <si>
    <t>D,E</t>
    <phoneticPr fontId="3" type="noConversion"/>
  </si>
  <si>
    <t>D</t>
    <phoneticPr fontId="3" type="noConversion"/>
  </si>
  <si>
    <t>E</t>
    <phoneticPr fontId="3" type="noConversion"/>
  </si>
  <si>
    <t>Different Assignment of the tasks in the valid order</t>
    <phoneticPr fontId="3" type="noConversion"/>
  </si>
  <si>
    <t>To make the cumulative time closer to 77.5, chose F here</t>
    <phoneticPr fontId="3" type="noConversion"/>
  </si>
  <si>
    <t>To make the cumulative time closer to 77.5, chose D here</t>
    <phoneticPr fontId="3" type="noConversion"/>
  </si>
  <si>
    <t>Task E is the only option.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</si>
</sst>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wrapText="1"/>
    </xf>
    <xf numFmtId="0" fontId="0" fillId="2" borderId="1" xfId="0" applyFill="1" applyBorder="1"/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3" fontId="0" fillId="0" borderId="0" xfId="0" applyNumberForma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76" fontId="0" fillId="2" borderId="1" xfId="1" applyNumberFormat="1" applyFont="1" applyFill="1" applyBorder="1"/>
    <xf numFmtId="0" fontId="4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E161-502C-4E97-BE3C-B776C292CB03}">
  <dimension ref="A1:G43"/>
  <sheetViews>
    <sheetView tabSelected="1" topLeftCell="A13" zoomScale="185" workbookViewId="0">
      <selection activeCell="H45" sqref="H45"/>
    </sheetView>
  </sheetViews>
  <sheetFormatPr baseColWidth="10" defaultColWidth="14.1640625" defaultRowHeight="15"/>
  <cols>
    <col min="1" max="1" width="25.1640625" customWidth="1"/>
  </cols>
  <sheetData>
    <row r="1" spans="1:4">
      <c r="A1" s="1" t="s">
        <v>39</v>
      </c>
    </row>
    <row r="3" spans="1:4">
      <c r="A3" s="1" t="s">
        <v>25</v>
      </c>
      <c r="B3" s="9">
        <f>8*60*60</f>
        <v>28800</v>
      </c>
    </row>
    <row r="4" spans="1:4">
      <c r="A4" t="s">
        <v>23</v>
      </c>
      <c r="B4">
        <v>300</v>
      </c>
    </row>
    <row r="5" spans="1:4">
      <c r="A5" s="1" t="s">
        <v>24</v>
      </c>
      <c r="B5" s="6">
        <f>B3/B4</f>
        <v>96</v>
      </c>
    </row>
    <row r="7" spans="1:4" s="2" customFormat="1" ht="32">
      <c r="A7" s="3" t="s">
        <v>0</v>
      </c>
      <c r="B7" s="2" t="s">
        <v>9</v>
      </c>
      <c r="C7" s="3" t="s">
        <v>16</v>
      </c>
      <c r="D7" s="5" t="s">
        <v>17</v>
      </c>
    </row>
    <row r="8" spans="1:4">
      <c r="A8" s="7" t="s">
        <v>1</v>
      </c>
      <c r="B8" t="s">
        <v>44</v>
      </c>
      <c r="C8">
        <v>60</v>
      </c>
    </row>
    <row r="9" spans="1:4">
      <c r="A9" s="7" t="s">
        <v>2</v>
      </c>
      <c r="B9" t="s">
        <v>10</v>
      </c>
      <c r="C9">
        <v>30</v>
      </c>
      <c r="D9" s="4" t="s">
        <v>1</v>
      </c>
    </row>
    <row r="10" spans="1:4">
      <c r="A10" s="7" t="s">
        <v>3</v>
      </c>
      <c r="B10" t="s">
        <v>45</v>
      </c>
      <c r="C10">
        <v>35</v>
      </c>
      <c r="D10" s="4" t="s">
        <v>2</v>
      </c>
    </row>
    <row r="11" spans="1:4">
      <c r="A11" s="7" t="s">
        <v>4</v>
      </c>
      <c r="B11" t="s">
        <v>11</v>
      </c>
      <c r="C11">
        <v>25</v>
      </c>
      <c r="D11" s="4" t="s">
        <v>3</v>
      </c>
    </row>
    <row r="12" spans="1:4">
      <c r="A12" s="7" t="s">
        <v>5</v>
      </c>
      <c r="B12" s="1" t="s">
        <v>12</v>
      </c>
      <c r="C12">
        <v>35</v>
      </c>
      <c r="D12" s="4" t="s">
        <v>3</v>
      </c>
    </row>
    <row r="13" spans="1:4">
      <c r="A13" s="7" t="s">
        <v>6</v>
      </c>
      <c r="B13" t="s">
        <v>13</v>
      </c>
      <c r="C13">
        <v>22</v>
      </c>
      <c r="D13" s="4" t="s">
        <v>3</v>
      </c>
    </row>
    <row r="14" spans="1:4">
      <c r="A14" s="7" t="s">
        <v>7</v>
      </c>
      <c r="B14" t="s">
        <v>14</v>
      </c>
      <c r="C14">
        <v>15</v>
      </c>
      <c r="D14" s="8" t="s">
        <v>26</v>
      </c>
    </row>
    <row r="15" spans="1:4">
      <c r="A15" s="7" t="s">
        <v>8</v>
      </c>
      <c r="B15" t="s">
        <v>15</v>
      </c>
      <c r="C15">
        <v>23</v>
      </c>
      <c r="D15" s="4" t="s">
        <v>7</v>
      </c>
    </row>
    <row r="17" spans="1:7">
      <c r="A17" s="10" t="s">
        <v>37</v>
      </c>
    </row>
    <row r="18" spans="1:7" s="7" customFormat="1">
      <c r="A18" s="11" t="s">
        <v>18</v>
      </c>
      <c r="B18" s="12" t="s">
        <v>19</v>
      </c>
      <c r="C18" s="12" t="s">
        <v>20</v>
      </c>
      <c r="D18" s="11" t="s">
        <v>21</v>
      </c>
      <c r="E18" s="11" t="s">
        <v>22</v>
      </c>
      <c r="F18" s="11" t="s">
        <v>40</v>
      </c>
      <c r="G18" s="13" t="s">
        <v>38</v>
      </c>
    </row>
    <row r="19" spans="1:7">
      <c r="A19">
        <v>1</v>
      </c>
      <c r="B19" s="4" t="s">
        <v>1</v>
      </c>
      <c r="C19" s="4" t="s">
        <v>1</v>
      </c>
      <c r="D19" s="6">
        <f>VLOOKUP(C19,$A$8:$C$15,3)</f>
        <v>60</v>
      </c>
      <c r="E19" s="6">
        <f>D19</f>
        <v>60</v>
      </c>
      <c r="F19" s="6">
        <f>$B$5-E19</f>
        <v>36</v>
      </c>
      <c r="G19" t="s">
        <v>29</v>
      </c>
    </row>
    <row r="20" spans="1:7">
      <c r="B20" s="4" t="s">
        <v>2</v>
      </c>
      <c r="C20" s="4" t="s">
        <v>2</v>
      </c>
      <c r="D20" s="6">
        <f>VLOOKUP(C20,$A$8:$C$15,3)</f>
        <v>30</v>
      </c>
      <c r="E20" s="6">
        <f>E19+D20</f>
        <v>90</v>
      </c>
      <c r="F20" s="6">
        <f>$B$5-E20</f>
        <v>6</v>
      </c>
      <c r="G20" t="s">
        <v>30</v>
      </c>
    </row>
    <row r="21" spans="1:7">
      <c r="B21" s="4"/>
      <c r="C21" s="4"/>
      <c r="D21" s="4"/>
      <c r="E21" s="4"/>
      <c r="F21" s="4"/>
      <c r="G21" s="4"/>
    </row>
    <row r="22" spans="1:7">
      <c r="A22">
        <v>2</v>
      </c>
      <c r="B22" s="4" t="s">
        <v>3</v>
      </c>
      <c r="C22" s="4" t="s">
        <v>3</v>
      </c>
      <c r="D22" s="6">
        <f>VLOOKUP(C22,$A$8:$C$15,3)</f>
        <v>35</v>
      </c>
      <c r="E22" s="6">
        <f>D22</f>
        <v>35</v>
      </c>
      <c r="F22" s="6">
        <f>$B$5-E22</f>
        <v>61</v>
      </c>
      <c r="G22" t="s">
        <v>31</v>
      </c>
    </row>
    <row r="23" spans="1:7">
      <c r="B23" s="8" t="s">
        <v>26</v>
      </c>
      <c r="C23" s="4" t="s">
        <v>5</v>
      </c>
      <c r="D23" s="6">
        <f>VLOOKUP(C23,$A$8:$C$15,3)</f>
        <v>35</v>
      </c>
      <c r="E23" s="6">
        <f>E22+D23</f>
        <v>70</v>
      </c>
      <c r="F23" s="6">
        <f>$B$5-E23</f>
        <v>26</v>
      </c>
      <c r="G23" t="s">
        <v>35</v>
      </c>
    </row>
    <row r="24" spans="1:7">
      <c r="B24" s="4" t="s">
        <v>27</v>
      </c>
      <c r="C24" s="4" t="s">
        <v>4</v>
      </c>
      <c r="D24" s="6">
        <f>VLOOKUP(C24,$A$8:$C$15,3)</f>
        <v>25</v>
      </c>
      <c r="E24" s="6">
        <f>E23+D24</f>
        <v>95</v>
      </c>
      <c r="F24" s="6">
        <f>$B$5-E24</f>
        <v>1</v>
      </c>
      <c r="G24" s="1" t="s">
        <v>36</v>
      </c>
    </row>
    <row r="25" spans="1:7">
      <c r="B25" s="4"/>
      <c r="C25" s="4"/>
      <c r="D25" s="4"/>
      <c r="E25" s="4"/>
      <c r="F25" s="4"/>
      <c r="G25" s="4"/>
    </row>
    <row r="26" spans="1:7">
      <c r="A26">
        <v>3</v>
      </c>
      <c r="B26" s="4" t="s">
        <v>6</v>
      </c>
      <c r="C26" s="4" t="s">
        <v>6</v>
      </c>
      <c r="D26" s="6">
        <f>VLOOKUP(C26,$A$8:$C$15,3)</f>
        <v>22</v>
      </c>
      <c r="E26" s="6">
        <f>D26</f>
        <v>22</v>
      </c>
      <c r="F26" s="6">
        <f>$B$5-E26</f>
        <v>74</v>
      </c>
      <c r="G26" s="1" t="s">
        <v>32</v>
      </c>
    </row>
    <row r="27" spans="1:7">
      <c r="B27" s="4" t="s">
        <v>7</v>
      </c>
      <c r="C27" s="4" t="s">
        <v>7</v>
      </c>
      <c r="D27" s="6">
        <f>VLOOKUP(C27,$A$8:$C$15,3)</f>
        <v>15</v>
      </c>
      <c r="E27" s="6">
        <f>E26+D27</f>
        <v>37</v>
      </c>
      <c r="F27" s="6">
        <f>$B$5-E27</f>
        <v>59</v>
      </c>
      <c r="G27" s="1" t="s">
        <v>33</v>
      </c>
    </row>
    <row r="28" spans="1:7">
      <c r="B28" s="4" t="s">
        <v>8</v>
      </c>
      <c r="C28" s="4" t="s">
        <v>8</v>
      </c>
      <c r="D28" s="6">
        <f>VLOOKUP(C28,$A$8:$C$15,3)</f>
        <v>23</v>
      </c>
      <c r="E28" s="6">
        <f>E27+D28</f>
        <v>60</v>
      </c>
      <c r="F28" s="6">
        <f>$B$5-E28</f>
        <v>36</v>
      </c>
      <c r="G28" s="1" t="s">
        <v>34</v>
      </c>
    </row>
    <row r="29" spans="1:7">
      <c r="B29" s="4"/>
      <c r="C29" s="4"/>
    </row>
    <row r="30" spans="1:7">
      <c r="A30" s="1" t="s">
        <v>28</v>
      </c>
      <c r="B30" s="4"/>
      <c r="C30" s="4"/>
      <c r="D30" s="14">
        <f>SUM(D19:D28)/(B5*COUNT(A19:A28))</f>
        <v>0.85069444444444442</v>
      </c>
    </row>
    <row r="31" spans="1:7">
      <c r="B31" s="4"/>
      <c r="C31" s="4"/>
    </row>
    <row r="32" spans="1:7">
      <c r="A32" s="15" t="s">
        <v>51</v>
      </c>
      <c r="B32" s="15"/>
      <c r="C32" s="15"/>
    </row>
    <row r="33" spans="1:7">
      <c r="A33" s="11" t="s">
        <v>18</v>
      </c>
      <c r="B33" s="12" t="s">
        <v>42</v>
      </c>
      <c r="C33" s="12" t="s">
        <v>20</v>
      </c>
      <c r="D33" s="11" t="s">
        <v>21</v>
      </c>
      <c r="E33" s="11" t="s">
        <v>22</v>
      </c>
      <c r="F33" s="11" t="s">
        <v>40</v>
      </c>
      <c r="G33" s="13" t="s">
        <v>38</v>
      </c>
    </row>
    <row r="34" spans="1:7">
      <c r="A34">
        <v>1</v>
      </c>
      <c r="B34" s="4" t="s">
        <v>1</v>
      </c>
      <c r="C34" s="4" t="s">
        <v>1</v>
      </c>
      <c r="D34" s="6">
        <f>VLOOKUP(C34,$A$8:$C$15,3)</f>
        <v>60</v>
      </c>
      <c r="E34" s="6">
        <f>D34</f>
        <v>60</v>
      </c>
      <c r="F34" s="6">
        <f>$B$5-E34</f>
        <v>36</v>
      </c>
      <c r="G34" t="s">
        <v>29</v>
      </c>
    </row>
    <row r="35" spans="1:7">
      <c r="B35" s="4" t="s">
        <v>43</v>
      </c>
      <c r="C35" s="4" t="s">
        <v>43</v>
      </c>
      <c r="D35" s="6">
        <v>30</v>
      </c>
      <c r="E35" s="6">
        <f>D35+E34</f>
        <v>90</v>
      </c>
      <c r="F35" s="6">
        <f>96-E35</f>
        <v>6</v>
      </c>
      <c r="G35" t="s">
        <v>30</v>
      </c>
    </row>
    <row r="36" spans="1:7">
      <c r="G36" s="4"/>
    </row>
    <row r="37" spans="1:7">
      <c r="A37">
        <v>2</v>
      </c>
      <c r="B37" s="4" t="s">
        <v>46</v>
      </c>
      <c r="C37" s="4" t="s">
        <v>46</v>
      </c>
      <c r="D37" s="6">
        <v>35</v>
      </c>
      <c r="E37" s="6">
        <v>35</v>
      </c>
      <c r="F37" s="6">
        <f>96-E37</f>
        <v>61</v>
      </c>
      <c r="G37" t="s">
        <v>31</v>
      </c>
    </row>
    <row r="38" spans="1:7">
      <c r="B38" s="8" t="s">
        <v>47</v>
      </c>
      <c r="C38" s="4" t="s">
        <v>41</v>
      </c>
      <c r="D38" s="6">
        <v>22</v>
      </c>
      <c r="E38" s="6">
        <f>D38+E37</f>
        <v>57</v>
      </c>
      <c r="F38" s="6">
        <f>96-E38</f>
        <v>39</v>
      </c>
      <c r="G38" t="s">
        <v>52</v>
      </c>
    </row>
    <row r="39" spans="1:7">
      <c r="B39" s="4" t="s">
        <v>48</v>
      </c>
      <c r="C39" s="4" t="s">
        <v>49</v>
      </c>
      <c r="D39" s="6">
        <v>25</v>
      </c>
      <c r="E39" s="6">
        <f>D39+E38</f>
        <v>82</v>
      </c>
      <c r="F39" s="6">
        <f>96-E39</f>
        <v>14</v>
      </c>
      <c r="G39" s="1" t="s">
        <v>53</v>
      </c>
    </row>
    <row r="40" spans="1:7">
      <c r="B40" s="4"/>
      <c r="C40" s="4"/>
      <c r="D40" s="4"/>
      <c r="E40" s="4"/>
      <c r="F40" s="4"/>
      <c r="G40" s="4"/>
    </row>
    <row r="41" spans="1:7">
      <c r="A41">
        <v>3</v>
      </c>
      <c r="B41" s="4" t="s">
        <v>50</v>
      </c>
      <c r="C41" s="4" t="s">
        <v>50</v>
      </c>
      <c r="D41" s="6">
        <v>35</v>
      </c>
      <c r="E41" s="6">
        <v>35</v>
      </c>
      <c r="F41" s="6">
        <f>96-E41</f>
        <v>61</v>
      </c>
      <c r="G41" s="1" t="s">
        <v>54</v>
      </c>
    </row>
    <row r="42" spans="1:7">
      <c r="B42" s="4" t="s">
        <v>7</v>
      </c>
      <c r="C42" s="4" t="s">
        <v>7</v>
      </c>
      <c r="D42" s="6">
        <f>VLOOKUP(C42,$A$8:$C$15,3)</f>
        <v>15</v>
      </c>
      <c r="E42" s="6">
        <f>D42+E41</f>
        <v>50</v>
      </c>
      <c r="F42" s="6">
        <f t="shared" ref="F42:F43" si="0">96-E42</f>
        <v>46</v>
      </c>
      <c r="G42" s="1" t="s">
        <v>33</v>
      </c>
    </row>
    <row r="43" spans="1:7">
      <c r="B43" s="4" t="s">
        <v>8</v>
      </c>
      <c r="C43" s="4" t="s">
        <v>8</v>
      </c>
      <c r="D43" s="6">
        <f>VLOOKUP(C43,$A$8:$C$15,3)</f>
        <v>23</v>
      </c>
      <c r="E43" s="6">
        <f>D43+E42</f>
        <v>73</v>
      </c>
      <c r="F43" s="6">
        <f t="shared" si="0"/>
        <v>23</v>
      </c>
      <c r="G43" s="1" t="s">
        <v>34</v>
      </c>
    </row>
  </sheetData>
  <mergeCells count="1">
    <mergeCell ref="A32:C32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Rochester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Raffensperger, John F.</dc:creator>
  <cp:lastModifiedBy>Chen, Fan</cp:lastModifiedBy>
  <dcterms:created xsi:type="dcterms:W3CDTF">2022-11-15T17:24:57Z</dcterms:created>
  <dcterms:modified xsi:type="dcterms:W3CDTF">2022-11-18T19:38:17Z</dcterms:modified>
</cp:coreProperties>
</file>