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Dati\GoogleDrive_Uni_DD\GIT\ISPS\WinterSchool\Analisi_Pericolosità\coordinate\"/>
    </mc:Choice>
  </mc:AlternateContent>
  <xr:revisionPtr revIDLastSave="0" documentId="13_ncr:1_{97EC1A4A-4D31-40AD-B197-0A0438BC1C28}" xr6:coauthVersionLast="45" xr6:coauthVersionMax="45" xr10:uidLastSave="{00000000-0000-0000-0000-000000000000}"/>
  <bookViews>
    <workbookView xWindow="-108" yWindow="-108" windowWidth="23256" windowHeight="12576" xr2:uid="{ECD3DD18-3420-4DF5-9ECA-4B5E077E216A}"/>
  </bookViews>
  <sheets>
    <sheet name="Foglio1" sheetId="1" r:id="rId1"/>
    <sheet name="convalida" sheetId="3" r:id="rId2"/>
    <sheet name="Foglio2" sheetId="2" r:id="rId3"/>
    <sheet name="Foglio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4" l="1"/>
  <c r="H4" i="4"/>
  <c r="A2" i="4"/>
  <c r="A3" i="4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U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T2" i="1"/>
  <c r="S2" i="1"/>
  <c r="R2" i="1"/>
  <c r="Q2" i="1"/>
  <c r="P2" i="1"/>
  <c r="O2" i="1"/>
  <c r="N2" i="1"/>
  <c r="M2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B34" i="1" l="1"/>
  <c r="B35" i="1" s="1"/>
  <c r="B36" i="1" s="1"/>
  <c r="B37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" i="1"/>
</calcChain>
</file>

<file path=xl/sharedStrings.xml><?xml version="1.0" encoding="utf-8"?>
<sst xmlns="http://schemas.openxmlformats.org/spreadsheetml/2006/main" count="118" uniqueCount="105">
  <si>
    <t>ID</t>
  </si>
  <si>
    <t>LAMBDA</t>
  </si>
  <si>
    <t>MWmin</t>
  </si>
  <si>
    <t>MWmax</t>
  </si>
  <si>
    <t>b</t>
  </si>
  <si>
    <t>Profondità</t>
  </si>
  <si>
    <t>Sito (Rigido=1)</t>
  </si>
  <si>
    <t>Faglia (1 norm,2inv,3trasc,4inde)</t>
  </si>
  <si>
    <t>SLOT3</t>
  </si>
  <si>
    <t>SLOT4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</si>
  <si>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</si>
  <si>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</si>
  <si>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</si>
  <si>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</si>
  <si>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</si>
  <si>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</si>
  <si>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</si>
  <si>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</si>
  <si>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</si>
  <si>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</si>
  <si>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</si>
  <si>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</si>
  <si>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</si>
  <si>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</si>
  <si>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</si>
  <si>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</si>
  <si>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</si>
  <si>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</si>
  <si>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</si>
  <si>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</si>
  <si>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</si>
  <si>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</si>
  <si>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</si>
  <si>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</si>
  <si>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</si>
  <si>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</si>
  <si>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</si>
  <si>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</si>
  <si>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</si>
  <si>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</si>
  <si>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</si>
  <si>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</si>
  <si>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</si>
  <si>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</si>
  <si>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</si>
  <si>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</si>
  <si>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</si>
  <si>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</si>
  <si>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</si>
  <si>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</si>
  <si>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Savoia</t>
  </si>
  <si>
    <t>Vallese</t>
  </si>
  <si>
    <t>Grigioni - Valtellina</t>
  </si>
  <si>
    <t>Trieste - Monte Nevoso</t>
  </si>
  <si>
    <t>Friuli - Veneto Orientale</t>
  </si>
  <si>
    <t>Garda - Veronese</t>
  </si>
  <si>
    <t>Bergamasco</t>
  </si>
  <si>
    <t>Piemonte</t>
  </si>
  <si>
    <t>Alpi Occidentali</t>
  </si>
  <si>
    <t>Nizza - Sanremo</t>
  </si>
  <si>
    <t>Tortona - Bobbio</t>
  </si>
  <si>
    <t>Dorsale Ferrarese</t>
  </si>
  <si>
    <t>Appennino Emiliano-Romagnolo</t>
  </si>
  <si>
    <t>Forlivese</t>
  </si>
  <si>
    <t>Garfagnana - Mugello</t>
  </si>
  <si>
    <t>Versilia-Chianti</t>
  </si>
  <si>
    <t>Rimini - Ancona</t>
  </si>
  <si>
    <t>Medio-Marchigiana/Abruzzese</t>
  </si>
  <si>
    <t>Appennino Umbro</t>
  </si>
  <si>
    <t>Val di Chiana - Ciociaria</t>
  </si>
  <si>
    <t>Etruria</t>
  </si>
  <si>
    <t>Colli Albani</t>
  </si>
  <si>
    <t>Appennino Abruzzese</t>
  </si>
  <si>
    <t>Molise-Gargano</t>
  </si>
  <si>
    <t>Ofanto</t>
  </si>
  <si>
    <t>Basento</t>
  </si>
  <si>
    <t>Sannio - Irpinia - Basilicata</t>
  </si>
  <si>
    <t>Ischia - Vesuvio</t>
  </si>
  <si>
    <t>Calabria tirrenica</t>
  </si>
  <si>
    <t>Calabria ionica</t>
  </si>
  <si>
    <t>Canale d'Otranto</t>
  </si>
  <si>
    <t>Eolie - Patti</t>
  </si>
  <si>
    <t>Sicilia settentrionale</t>
  </si>
  <si>
    <t>Belice</t>
  </si>
  <si>
    <t>Iblei</t>
  </si>
  <si>
    <t>Etna</t>
  </si>
  <si>
    <t>Ipotesi</t>
  </si>
  <si>
    <t>-</t>
  </si>
  <si>
    <t>Tassi Mwmax  (Co.04.4) GR</t>
  </si>
  <si>
    <t>meccanismi faglia</t>
  </si>
  <si>
    <t>Nome</t>
  </si>
  <si>
    <t>match</t>
  </si>
  <si>
    <t>Albero</t>
  </si>
  <si>
    <t>Altezza</t>
  </si>
  <si>
    <t>Età</t>
  </si>
  <si>
    <t>Rendimento</t>
  </si>
  <si>
    <t>Profitto</t>
  </si>
  <si>
    <t>&gt;10</t>
  </si>
  <si>
    <t>&lt;16</t>
  </si>
  <si>
    <t>&gt;12</t>
  </si>
  <si>
    <t>Melo</t>
  </si>
  <si>
    <t>Pero</t>
  </si>
  <si>
    <t>Ciliegio</t>
  </si>
  <si>
    <t>ID-Cont</t>
  </si>
  <si>
    <t>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</si>
</sst>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€-2]\ #,##0;[Red]\-[$€-2]\ #,##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7.600000000000001"/>
      <color rgb="FF393939"/>
      <name val="Segoe UI"/>
      <family val="2"/>
    </font>
    <font>
      <sz val="6"/>
      <color rgb="FF363636"/>
      <name val="Segoe UI"/>
      <family val="2"/>
    </font>
    <font>
      <sz val="17.600000000000001"/>
      <color rgb="FF1E1E1E"/>
      <name val="Segoe UI"/>
      <family val="2"/>
    </font>
    <font>
      <b/>
      <sz val="17.600000000000001"/>
      <color rgb="FF1E1E1E"/>
      <name val="Segoe UI"/>
      <family val="2"/>
    </font>
    <font>
      <sz val="10"/>
      <color rgb="FF1E1E1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2" fontId="1" fillId="0" borderId="3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quotePrefix="1"/>
    <xf numFmtId="0" fontId="2" fillId="3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center" wrapText="1"/>
    </xf>
    <xf numFmtId="168" fontId="4" fillId="4" borderId="8" xfId="0" applyNumberFormat="1" applyFont="1" applyFill="1" applyBorder="1" applyAlignment="1">
      <alignment vertical="center" wrapText="1"/>
    </xf>
    <xf numFmtId="0" fontId="0" fillId="2" borderId="9" xfId="0" applyFill="1" applyBorder="1"/>
    <xf numFmtId="0" fontId="6" fillId="0" borderId="0" xfId="0" applyFont="1"/>
    <xf numFmtId="0" fontId="2" fillId="3" borderId="0" xfId="0" applyFont="1" applyFill="1" applyBorder="1" applyAlignment="1">
      <alignment horizontal="left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525780</xdr:colOff>
          <xdr:row>2</xdr:row>
          <xdr:rowOff>7620</xdr:rowOff>
        </xdr:from>
        <xdr:to>
          <xdr:col>8</xdr:col>
          <xdr:colOff>76200</xdr:colOff>
          <xdr:row>6</xdr:row>
          <xdr:rowOff>60960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it-IT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Pulsante 1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522895</xdr:colOff>
      <xdr:row>47</xdr:row>
      <xdr:rowOff>84686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AE0B9F4-C23F-4872-8F4A-2AA7E922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838095" cy="8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rdin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"/>
      <sheetName val="orizzontale"/>
    </sheetNames>
    <sheetDataSet>
      <sheetData sheetId="0"/>
      <sheetData sheetId="1">
        <row r="1">
          <cell r="A1">
            <v>-1</v>
          </cell>
        </row>
        <row r="2">
          <cell r="A2">
            <v>-1</v>
          </cell>
        </row>
        <row r="3">
          <cell r="A3">
            <v>-1</v>
          </cell>
        </row>
        <row r="4">
          <cell r="A4">
            <v>904</v>
          </cell>
          <cell r="B4">
            <v>-56.102725417706417</v>
          </cell>
          <cell r="C4">
            <v>465.4920651463587</v>
          </cell>
          <cell r="D4">
            <v>-17.945163856728932</v>
          </cell>
          <cell r="E4">
            <v>427.70340330018473</v>
          </cell>
          <cell r="F4">
            <v>-33.386823413850159</v>
          </cell>
          <cell r="G4">
            <v>389.86999568116011</v>
          </cell>
          <cell r="H4">
            <v>-78.126762878009117</v>
          </cell>
          <cell r="I4">
            <v>438.26358469136807</v>
          </cell>
          <cell r="J4">
            <v>-56.102725417706417</v>
          </cell>
          <cell r="K4">
            <v>465.4920651463587</v>
          </cell>
        </row>
        <row r="5">
          <cell r="A5">
            <v>905</v>
          </cell>
          <cell r="B5">
            <v>-56.102725417706417</v>
          </cell>
          <cell r="C5">
            <v>465.4920651463587</v>
          </cell>
          <cell r="D5">
            <v>-78.126762878009117</v>
          </cell>
          <cell r="E5">
            <v>438.26358469136807</v>
          </cell>
          <cell r="F5">
            <v>-107.41164915442175</v>
          </cell>
          <cell r="G5">
            <v>469.93954752562195</v>
          </cell>
          <cell r="H5">
            <v>-148.17942845136014</v>
          </cell>
          <cell r="I5">
            <v>452.73034460856019</v>
          </cell>
          <cell r="J5">
            <v>-180.43942518678961</v>
          </cell>
          <cell r="K5">
            <v>431.22325863288341</v>
          </cell>
          <cell r="P5">
            <v>-121.3127059935216</v>
          </cell>
          <cell r="Q5">
            <v>508.38928501611946</v>
          </cell>
          <cell r="R5">
            <v>-68.873234886789291</v>
          </cell>
          <cell r="S5">
            <v>505.19155636128039</v>
          </cell>
          <cell r="T5">
            <v>-59.082340259529595</v>
          </cell>
          <cell r="U5">
            <v>468.44245960125608</v>
          </cell>
          <cell r="V5">
            <v>-56.102725417706417</v>
          </cell>
          <cell r="W5">
            <v>465.4920651463587</v>
          </cell>
        </row>
        <row r="6">
          <cell r="A6">
            <v>-1</v>
          </cell>
        </row>
        <row r="7">
          <cell r="A7">
            <v>-1</v>
          </cell>
        </row>
        <row r="8">
          <cell r="A8">
            <v>-1</v>
          </cell>
        </row>
        <row r="9">
          <cell r="A9">
            <v>-1</v>
          </cell>
        </row>
        <row r="10">
          <cell r="A10">
            <v>-1</v>
          </cell>
        </row>
        <row r="11">
          <cell r="A11">
            <v>-1</v>
          </cell>
        </row>
        <row r="12">
          <cell r="A12">
            <v>-1</v>
          </cell>
          <cell r="B12">
            <v>-198.67713004233676</v>
          </cell>
          <cell r="C12">
            <v>315.39130823473539</v>
          </cell>
          <cell r="D12">
            <v>-172.61176029546587</v>
          </cell>
          <cell r="E12">
            <v>280.29904994977358</v>
          </cell>
          <cell r="F12">
            <v>-183.79045387203556</v>
          </cell>
          <cell r="G12">
            <v>244.22926846880188</v>
          </cell>
          <cell r="H12">
            <v>-198.59391563632934</v>
          </cell>
          <cell r="I12">
            <v>265.97296813963351</v>
          </cell>
        </row>
        <row r="13">
          <cell r="A13">
            <v>-1</v>
          </cell>
        </row>
        <row r="14">
          <cell r="A14">
            <v>-1</v>
          </cell>
          <cell r="B14">
            <v>-198.59391563632934</v>
          </cell>
          <cell r="C14">
            <v>265.97296813963351</v>
          </cell>
          <cell r="D14">
            <v>-183.79045387203556</v>
          </cell>
          <cell r="E14">
            <v>244.22926846880188</v>
          </cell>
          <cell r="F14">
            <v>-197.29806983193058</v>
          </cell>
          <cell r="G14">
            <v>209.94083029277249</v>
          </cell>
        </row>
        <row r="15">
          <cell r="A15">
            <v>-1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-1</v>
          </cell>
        </row>
        <row r="17">
          <cell r="A17">
            <v>917</v>
          </cell>
          <cell r="B17">
            <v>-183.79045387203556</v>
          </cell>
          <cell r="C17">
            <v>244.22926846880188</v>
          </cell>
          <cell r="D17">
            <v>-172.61176029546587</v>
          </cell>
          <cell r="E17">
            <v>280.29904994977358</v>
          </cell>
          <cell r="F17">
            <v>-63.391105822701704</v>
          </cell>
          <cell r="G17">
            <v>180.04131386270373</v>
          </cell>
          <cell r="H17">
            <v>-45.983074466287569</v>
          </cell>
          <cell r="I17">
            <v>138.05158388810327</v>
          </cell>
          <cell r="J17">
            <v>-32.635083305087463</v>
          </cell>
          <cell r="K17">
            <v>59.732592379245908</v>
          </cell>
          <cell r="L17">
            <v>-83.65367811775009</v>
          </cell>
          <cell r="M17">
            <v>151.438929483057</v>
          </cell>
          <cell r="N17">
            <v>-183.79045387203556</v>
          </cell>
          <cell r="O17">
            <v>244.22926846880188</v>
          </cell>
        </row>
        <row r="18">
          <cell r="A18">
            <v>918</v>
          </cell>
          <cell r="B18">
            <v>-197.29806983193058</v>
          </cell>
          <cell r="C18">
            <v>209.94083029277249</v>
          </cell>
          <cell r="D18">
            <v>-183.79045387203556</v>
          </cell>
          <cell r="E18">
            <v>244.22926846880188</v>
          </cell>
          <cell r="F18">
            <v>-83.65367811775009</v>
          </cell>
          <cell r="G18">
            <v>151.438929483057</v>
          </cell>
          <cell r="H18">
            <v>-32.635083305087463</v>
          </cell>
          <cell r="I18">
            <v>59.732592379245908</v>
          </cell>
          <cell r="J18">
            <v>-17.160734215818231</v>
          </cell>
          <cell r="K18">
            <v>23.522850591671652</v>
          </cell>
          <cell r="L18">
            <v>-25.1395839749453</v>
          </cell>
          <cell r="M18">
            <v>-8.9196326876161613</v>
          </cell>
          <cell r="N18">
            <v>-115.89095098340138</v>
          </cell>
          <cell r="O18">
            <v>122.51471348545979</v>
          </cell>
          <cell r="P18">
            <v>-197.29806983193058</v>
          </cell>
          <cell r="Q18">
            <v>209.94083029277249</v>
          </cell>
        </row>
        <row r="19">
          <cell r="A19">
            <v>-1</v>
          </cell>
          <cell r="B19">
            <v>-197.29806983193058</v>
          </cell>
          <cell r="C19">
            <v>209.94083029277249</v>
          </cell>
          <cell r="D19">
            <v>-115.89095098340138</v>
          </cell>
          <cell r="E19">
            <v>122.51471348545979</v>
          </cell>
          <cell r="F19">
            <v>-148.35467920683126</v>
          </cell>
          <cell r="G19">
            <v>82.985972472840913</v>
          </cell>
          <cell r="H19">
            <v>-175.80920528895845</v>
          </cell>
          <cell r="I19">
            <v>135.01745453162025</v>
          </cell>
        </row>
        <row r="20">
          <cell r="A20">
            <v>-1</v>
          </cell>
          <cell r="B20">
            <v>-175.80920528895845</v>
          </cell>
          <cell r="C20">
            <v>135.01745453162025</v>
          </cell>
          <cell r="D20">
            <v>-148.35467920683126</v>
          </cell>
          <cell r="E20">
            <v>82.985972472840913</v>
          </cell>
          <cell r="F20">
            <v>-134.90619657473894</v>
          </cell>
          <cell r="G20">
            <v>57.498157033238563</v>
          </cell>
          <cell r="H20">
            <v>-87.326926992898521</v>
          </cell>
          <cell r="I20">
            <v>-9.1268825396206221</v>
          </cell>
          <cell r="J20">
            <v>-81.700308735465043</v>
          </cell>
          <cell r="K20">
            <v>-44.871157035620882</v>
          </cell>
          <cell r="L20">
            <v>-104.56627118685761</v>
          </cell>
          <cell r="M20">
            <v>-52.193238370289095</v>
          </cell>
          <cell r="N20">
            <v>-127.4000103937412</v>
          </cell>
          <cell r="O20">
            <v>-20.698114471481183</v>
          </cell>
          <cell r="P20">
            <v>-151.71430348992092</v>
          </cell>
          <cell r="Q20">
            <v>4.157236424854025</v>
          </cell>
          <cell r="R20">
            <v>-155.66527422883269</v>
          </cell>
          <cell r="S20">
            <v>9.0315909345792598</v>
          </cell>
          <cell r="T20">
            <v>-168.34621751276345</v>
          </cell>
          <cell r="U20">
            <v>25.735171089672484</v>
          </cell>
          <cell r="V20">
            <v>-188.80499111878535</v>
          </cell>
          <cell r="W20">
            <v>63.947734594785608</v>
          </cell>
          <cell r="X20">
            <v>-198.03343346502348</v>
          </cell>
          <cell r="Y20">
            <v>81.184320894809446</v>
          </cell>
        </row>
        <row r="21">
          <cell r="A21">
            <v>-1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922</v>
          </cell>
          <cell r="B22">
            <v>-155.66527422883269</v>
          </cell>
          <cell r="C22">
            <v>9.0315909345792598</v>
          </cell>
          <cell r="D22">
            <v>-151.71430348992092</v>
          </cell>
          <cell r="E22">
            <v>4.157236424854025</v>
          </cell>
          <cell r="F22">
            <v>-127.4000103937412</v>
          </cell>
          <cell r="G22">
            <v>-20.698114471481183</v>
          </cell>
          <cell r="H22">
            <v>-162.51396942143504</v>
          </cell>
          <cell r="I22">
            <v>-46.421749378917738</v>
          </cell>
          <cell r="J22">
            <v>-184.98554260294674</v>
          </cell>
          <cell r="K22">
            <v>-14.823421814002097</v>
          </cell>
          <cell r="L22">
            <v>-155.66527422883269</v>
          </cell>
          <cell r="M22">
            <v>9.0315909345792598</v>
          </cell>
        </row>
        <row r="23">
          <cell r="A23">
            <v>923</v>
          </cell>
          <cell r="B23">
            <v>-115.89095098340138</v>
          </cell>
          <cell r="C23">
            <v>122.51471348545979</v>
          </cell>
          <cell r="D23">
            <v>-25.1395839749453</v>
          </cell>
          <cell r="E23">
            <v>-8.9196326876161613</v>
          </cell>
          <cell r="F23">
            <v>-27.351297482295895</v>
          </cell>
          <cell r="G23">
            <v>-17.912414392063393</v>
          </cell>
          <cell r="H23">
            <v>-37.041571570686585</v>
          </cell>
          <cell r="I23">
            <v>-57.322938237249851</v>
          </cell>
          <cell r="J23">
            <v>-81.700308735465043</v>
          </cell>
          <cell r="K23">
            <v>-44.871157035620882</v>
          </cell>
          <cell r="L23">
            <v>-87.326926992898521</v>
          </cell>
          <cell r="M23">
            <v>-9.1268825396206221</v>
          </cell>
          <cell r="N23">
            <v>-134.90619657473894</v>
          </cell>
          <cell r="O23">
            <v>57.498157033238563</v>
          </cell>
          <cell r="P23">
            <v>-148.35467920683126</v>
          </cell>
          <cell r="Q23">
            <v>82.985972472840913</v>
          </cell>
          <cell r="R23">
            <v>-115.89095098340138</v>
          </cell>
          <cell r="S23">
            <v>122.51471348545979</v>
          </cell>
        </row>
        <row r="24">
          <cell r="A24">
            <v>924</v>
          </cell>
          <cell r="B24">
            <v>-23.941914236715412</v>
          </cell>
          <cell r="C24">
            <v>-21.120393550626932</v>
          </cell>
          <cell r="D24">
            <v>59.245032704289883</v>
          </cell>
          <cell r="E24">
            <v>1.3063713598810136</v>
          </cell>
          <cell r="F24">
            <v>151.97541296172236</v>
          </cell>
          <cell r="G24">
            <v>2.6063675916371869</v>
          </cell>
          <cell r="H24">
            <v>152.40877987876033</v>
          </cell>
          <cell r="I24">
            <v>-43.7606865360355</v>
          </cell>
          <cell r="J24">
            <v>62.278258501219561</v>
          </cell>
          <cell r="K24">
            <v>-42.460692175626754</v>
          </cell>
          <cell r="L24">
            <v>5.6918219182248579</v>
          </cell>
          <cell r="M24">
            <v>-49.003136008168568</v>
          </cell>
          <cell r="N24">
            <v>-23.941914236715412</v>
          </cell>
          <cell r="O24">
            <v>-21.120393550626932</v>
          </cell>
        </row>
        <row r="25">
          <cell r="A25">
            <v>925</v>
          </cell>
          <cell r="B25">
            <v>30.078022667971791</v>
          </cell>
          <cell r="C25">
            <v>-71.949091452445842</v>
          </cell>
          <cell r="D25">
            <v>162.3751815884381</v>
          </cell>
          <cell r="E25">
            <v>-69.327707057302817</v>
          </cell>
          <cell r="F25">
            <v>163.24187543976203</v>
          </cell>
          <cell r="G25">
            <v>-109.62827259196341</v>
          </cell>
          <cell r="H25">
            <v>72.395318561297842</v>
          </cell>
          <cell r="I25">
            <v>-111.76655354655068</v>
          </cell>
          <cell r="J25">
            <v>30.078022667971791</v>
          </cell>
          <cell r="K25">
            <v>-71.949091452445842</v>
          </cell>
        </row>
        <row r="26">
          <cell r="A26">
            <v>926</v>
          </cell>
          <cell r="B26">
            <v>90.827969609073591</v>
          </cell>
          <cell r="C26">
            <v>-136.21370068970694</v>
          </cell>
          <cell r="D26">
            <v>218.11244361434575</v>
          </cell>
          <cell r="E26">
            <v>-140.43116024035496</v>
          </cell>
          <cell r="F26">
            <v>218.50291605021314</v>
          </cell>
          <cell r="G26">
            <v>-160.14950538569968</v>
          </cell>
          <cell r="H26">
            <v>108.15548477348382</v>
          </cell>
          <cell r="I26">
            <v>-159.19492747645825</v>
          </cell>
          <cell r="J26">
            <v>90.827969609073591</v>
          </cell>
          <cell r="K26">
            <v>-136.21370068970694</v>
          </cell>
        </row>
        <row r="27">
          <cell r="A27">
            <v>927</v>
          </cell>
          <cell r="B27">
            <v>-27.351297482295895</v>
          </cell>
          <cell r="C27">
            <v>-17.912414392063393</v>
          </cell>
          <cell r="D27">
            <v>-23.941914236715412</v>
          </cell>
          <cell r="E27">
            <v>-21.120393550626932</v>
          </cell>
          <cell r="F27">
            <v>5.6918219182248579</v>
          </cell>
          <cell r="G27">
            <v>-49.003136008168568</v>
          </cell>
          <cell r="H27">
            <v>30.078022667971791</v>
          </cell>
          <cell r="I27">
            <v>-71.949091452445842</v>
          </cell>
          <cell r="J27">
            <v>72.395318561297842</v>
          </cell>
          <cell r="K27">
            <v>-111.76655354655068</v>
          </cell>
          <cell r="L27">
            <v>90.827969609073591</v>
          </cell>
          <cell r="M27">
            <v>-136.21370068970694</v>
          </cell>
          <cell r="N27">
            <v>108.15548477348382</v>
          </cell>
          <cell r="O27">
            <v>-159.19492747645825</v>
          </cell>
          <cell r="P27">
            <v>119.39531305303552</v>
          </cell>
          <cell r="Q27">
            <v>-174.10182559677867</v>
          </cell>
          <cell r="R27">
            <v>133.43984512873135</v>
          </cell>
          <cell r="S27">
            <v>-208.27841507894453</v>
          </cell>
          <cell r="X27">
            <v>99.879854669530062</v>
          </cell>
          <cell r="Y27">
            <v>-213.32687630839646</v>
          </cell>
          <cell r="Z27">
            <v>81.093646231692404</v>
          </cell>
          <cell r="AA27">
            <v>-165.60820907940436</v>
          </cell>
          <cell r="AB27">
            <v>36.982739530735124</v>
          </cell>
          <cell r="AC27">
            <v>-116.77497172286083</v>
          </cell>
          <cell r="AD27">
            <v>34.484543623388802</v>
          </cell>
          <cell r="AE27">
            <v>-114.76808910843916</v>
          </cell>
          <cell r="AF27">
            <v>8.906334510849323</v>
          </cell>
          <cell r="AG27">
            <v>-94.225586595071476</v>
          </cell>
          <cell r="AH27">
            <v>-37.041571570686585</v>
          </cell>
          <cell r="AI27">
            <v>-57.322938237249851</v>
          </cell>
          <cell r="AJ27">
            <v>-27.351297482295895</v>
          </cell>
          <cell r="AK27">
            <v>-17.912414392063393</v>
          </cell>
        </row>
        <row r="28">
          <cell r="A28">
            <v>928</v>
          </cell>
          <cell r="B28">
            <v>34.484543623388802</v>
          </cell>
          <cell r="C28">
            <v>-114.76808910843916</v>
          </cell>
          <cell r="D28">
            <v>-57.280580777153837</v>
          </cell>
          <cell r="E28">
            <v>-148.22119485328997</v>
          </cell>
          <cell r="F28">
            <v>-68.237652954581023</v>
          </cell>
          <cell r="G28">
            <v>-122.1968338668691</v>
          </cell>
          <cell r="H28">
            <v>8.906334510849323</v>
          </cell>
          <cell r="I28">
            <v>-94.225586595071476</v>
          </cell>
          <cell r="J28">
            <v>34.484543623388802</v>
          </cell>
          <cell r="K28">
            <v>-114.76808910843916</v>
          </cell>
        </row>
        <row r="29">
          <cell r="A29">
            <v>-1</v>
          </cell>
        </row>
        <row r="30">
          <cell r="A30">
            <v>-1</v>
          </cell>
        </row>
        <row r="31">
          <cell r="A31">
            <v>-1</v>
          </cell>
        </row>
        <row r="32">
          <cell r="A32">
            <v>-1</v>
          </cell>
        </row>
        <row r="33">
          <cell r="A33">
            <v>-1</v>
          </cell>
        </row>
        <row r="34">
          <cell r="A34">
            <v>-1</v>
          </cell>
        </row>
        <row r="35">
          <cell r="A35">
            <v>-1</v>
          </cell>
        </row>
        <row r="36">
          <cell r="A36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9BC7-3D11-4757-A929-408DA14F3F22}">
  <sheetPr codeName="Foglio1"/>
  <dimension ref="A1:AZ37"/>
  <sheetViews>
    <sheetView tabSelected="1" workbookViewId="0">
      <selection activeCell="I11" sqref="I11"/>
    </sheetView>
  </sheetViews>
  <sheetFormatPr defaultRowHeight="14.4" x14ac:dyDescent="0.3"/>
  <cols>
    <col min="9" max="9" width="28.6640625" customWidth="1"/>
  </cols>
  <sheetData>
    <row r="1" spans="1:52" x14ac:dyDescent="0.3">
      <c r="A1" t="s">
        <v>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</row>
    <row r="2" spans="1:52" x14ac:dyDescent="0.3">
      <c r="A2" t="e">
        <f>IF(B2=[1]orizzontale!$A1,TRUE,NA())</f>
        <v>#N/A</v>
      </c>
      <c r="B2">
        <v>901</v>
      </c>
      <c r="C2" s="4">
        <v>0.14000000000000001</v>
      </c>
      <c r="D2">
        <v>4.76</v>
      </c>
      <c r="E2" s="7">
        <v>6.14</v>
      </c>
      <c r="F2" s="10">
        <v>-1.26</v>
      </c>
      <c r="G2" s="12">
        <v>0</v>
      </c>
      <c r="H2" s="12">
        <v>0</v>
      </c>
      <c r="I2" s="12">
        <v>4</v>
      </c>
      <c r="J2" s="2" t="s">
        <v>50</v>
      </c>
      <c r="M2" t="e">
        <f>IF($A2=TRUE,VLOOKUP($B2,[1]orizzontale!$A$1:$AO$36,2,FALSE),NA())</f>
        <v>#N/A</v>
      </c>
      <c r="N2" t="e">
        <f>IF($A2=TRUE,VLOOKUP($B2,[1]orizzontale!$A$1:$AO$36,3,FALSE),NA())</f>
        <v>#N/A</v>
      </c>
      <c r="O2" t="e">
        <f>IF($A2=TRUE,VLOOKUP($B2,[1]orizzontale!$A$1:$AO$36,4,FALSE),NA())</f>
        <v>#N/A</v>
      </c>
      <c r="P2" t="e">
        <f>IF($A2=TRUE,VLOOKUP($B2,[1]orizzontale!$A$1:$AO$36,5,FALSE),NA())</f>
        <v>#N/A</v>
      </c>
      <c r="Q2" t="e">
        <f>IF($A2=TRUE,VLOOKUP($B2,[1]orizzontale!$A$1:$AO$36,6,FALSE),NA())</f>
        <v>#N/A</v>
      </c>
      <c r="R2" t="e">
        <f>IF($A2=TRUE,VLOOKUP($B2,[1]orizzontale!$A$1:$AO$36,7,FALSE),NA())</f>
        <v>#N/A</v>
      </c>
      <c r="S2" t="e">
        <f>IF($A2=TRUE,VLOOKUP($B2,[1]orizzontale!$A$1:$AO$36,8,FALSE),NA())</f>
        <v>#N/A</v>
      </c>
      <c r="T2" t="e">
        <f>IF($A2=TRUE,VLOOKUP($B2,[1]orizzontale!$A$1:$AO$36,9,FALSE),NA())</f>
        <v>#N/A</v>
      </c>
      <c r="U2" t="e">
        <f>IF($A2=TRUE,VLOOKUP($B2,[1]orizzontale!$A$1:$AO$36,10,FALSE),NA())</f>
        <v>#N/A</v>
      </c>
      <c r="V2" t="e">
        <f>IF($A2=TRUE,VLOOKUP($B2,[1]orizzontale!$A$1:$AO$36,11,FALSE),NA())</f>
        <v>#N/A</v>
      </c>
      <c r="W2" t="e">
        <f>IF($A2=TRUE,VLOOKUP($B2,[1]orizzontale!$A$1:$AO$36,12,FALSE),NA())</f>
        <v>#N/A</v>
      </c>
      <c r="X2" t="e">
        <f>IF($A2=TRUE,VLOOKUP($B2,[1]orizzontale!$A$1:$AO$36,13,FALSE),NA())</f>
        <v>#N/A</v>
      </c>
      <c r="Y2" t="e">
        <f>IF($A2=TRUE,VLOOKUP($B2,[1]orizzontale!$A$1:$AO$36,14,FALSE),NA())</f>
        <v>#N/A</v>
      </c>
      <c r="Z2" t="e">
        <f>IF($A2=TRUE,VLOOKUP($B2,[1]orizzontale!$A$1:$AO$36,15,FALSE),NA())</f>
        <v>#N/A</v>
      </c>
      <c r="AA2" t="e">
        <f>IF($A2=TRUE,VLOOKUP($B2,[1]orizzontale!$A$1:$AO$36,16,FALSE),NA())</f>
        <v>#N/A</v>
      </c>
      <c r="AB2" t="e">
        <f>IF($A2=TRUE,VLOOKUP($B2,[1]orizzontale!$A$1:$AO$36,17,FALSE),NA())</f>
        <v>#N/A</v>
      </c>
      <c r="AC2" t="e">
        <f>IF($A2=TRUE,VLOOKUP($B2,[1]orizzontale!$A$1:$AO$36,18,FALSE),NA())</f>
        <v>#N/A</v>
      </c>
      <c r="AD2" t="e">
        <f>IF($A2=TRUE,VLOOKUP($B2,[1]orizzontale!$A$1:$AO$36,19,FALSE),NA())</f>
        <v>#N/A</v>
      </c>
      <c r="AE2" t="e">
        <f>IF($A2=TRUE,VLOOKUP($B2,[1]orizzontale!$A$1:$AO$36,20,FALSE),NA())</f>
        <v>#N/A</v>
      </c>
      <c r="AF2" t="e">
        <f>IF($A2=TRUE,VLOOKUP($B2,[1]orizzontale!$A$1:$AO$36,21,FALSE),NA())</f>
        <v>#N/A</v>
      </c>
      <c r="AG2" t="e">
        <f>IF($A2=TRUE,VLOOKUP($B2,[1]orizzontale!$A$1:$AO$36,22,FALSE),NA())</f>
        <v>#N/A</v>
      </c>
      <c r="AH2" t="e">
        <f>IF($A2=TRUE,VLOOKUP($B2,[1]orizzontale!$A$1:$AO$36,23,FALSE),NA())</f>
        <v>#N/A</v>
      </c>
      <c r="AI2" t="e">
        <f>IF($A2=TRUE,VLOOKUP($B2,[1]orizzontale!$A$1:$AO$36,24,FALSE),NA())</f>
        <v>#N/A</v>
      </c>
      <c r="AJ2" t="e">
        <f>IF($A2=TRUE,VLOOKUP($B2,[1]orizzontale!$A$1:$AO$36,25,FALSE),NA())</f>
        <v>#N/A</v>
      </c>
      <c r="AK2" t="e">
        <f>IF($A2=TRUE,VLOOKUP($B2,[1]orizzontale!$A$1:$AO$36,26,FALSE),NA())</f>
        <v>#N/A</v>
      </c>
      <c r="AL2" t="e">
        <f>IF($A2=TRUE,VLOOKUP($B2,[1]orizzontale!$A$1:$AO$36,27,FALSE),NA())</f>
        <v>#N/A</v>
      </c>
      <c r="AM2" t="e">
        <f>IF($A2=TRUE,VLOOKUP($B2,[1]orizzontale!$A$1:$AO$36,28,FALSE),NA())</f>
        <v>#N/A</v>
      </c>
      <c r="AN2" t="e">
        <f>IF($A2=TRUE,VLOOKUP($B2,[1]orizzontale!$A$1:$AO$36,29,FALSE),NA())</f>
        <v>#N/A</v>
      </c>
      <c r="AO2" t="e">
        <f>IF($A2=TRUE,VLOOKUP($B2,[1]orizzontale!$A$1:$AO$36,30,FALSE),NA())</f>
        <v>#N/A</v>
      </c>
      <c r="AP2" t="e">
        <f>IF($A2=TRUE,VLOOKUP($B2,[1]orizzontale!$A$1:$AO$36,31,FALSE),NA())</f>
        <v>#N/A</v>
      </c>
      <c r="AQ2" t="e">
        <f>IF($A2=TRUE,VLOOKUP($B2,[1]orizzontale!$A$1:$AO$36,32,FALSE),NA())</f>
        <v>#N/A</v>
      </c>
      <c r="AR2" t="e">
        <f>IF($A2=TRUE,VLOOKUP($B2,[1]orizzontale!$A$1:$AO$36,33,FALSE),NA())</f>
        <v>#N/A</v>
      </c>
      <c r="AS2" t="e">
        <f>IF($A2=TRUE,VLOOKUP($B2,[1]orizzontale!$A$1:$AO$36,34,FALSE),NA())</f>
        <v>#N/A</v>
      </c>
      <c r="AT2" t="e">
        <f>IF($A2=TRUE,VLOOKUP($B2,[1]orizzontale!$A$1:$AO$36,35,FALSE),NA())</f>
        <v>#N/A</v>
      </c>
      <c r="AU2" t="e">
        <f>IF($A2=TRUE,VLOOKUP($B2,[1]orizzontale!$A$1:$AO$36,36,FALSE),NA())</f>
        <v>#N/A</v>
      </c>
      <c r="AV2" t="e">
        <f>IF($A2=TRUE,VLOOKUP($B2,[1]orizzontale!$A$1:$AO$36,37,FALSE),NA())</f>
        <v>#N/A</v>
      </c>
      <c r="AW2" t="e">
        <f>IF($A2=TRUE,VLOOKUP($B2,[1]orizzontale!$A$1:$AO$36,38,FALSE),NA())</f>
        <v>#N/A</v>
      </c>
      <c r="AX2" t="e">
        <f>IF($A2=TRUE,VLOOKUP($B2,[1]orizzontale!$A$1:$AO$36,39,FALSE),NA())</f>
        <v>#N/A</v>
      </c>
      <c r="AY2" t="e">
        <f>IF($A2=TRUE,VLOOKUP($B2,[1]orizzontale!$A$1:$AO$36,40,FALSE),NA())</f>
        <v>#N/A</v>
      </c>
      <c r="AZ2" t="e">
        <f>IF($A2=TRUE,VLOOKUP($B2,[1]orizzontale!$A$1:$AO$36,41,FALSE),NA())</f>
        <v>#N/A</v>
      </c>
    </row>
    <row r="3" spans="1:52" x14ac:dyDescent="0.3">
      <c r="A3" t="e">
        <f>IF(B3=[1]orizzontale!$A2,TRUE,NA())</f>
        <v>#N/A</v>
      </c>
      <c r="B3">
        <f>B2+1</f>
        <v>902</v>
      </c>
      <c r="C3" s="5">
        <v>0.21</v>
      </c>
      <c r="D3">
        <v>4.76</v>
      </c>
      <c r="E3" s="8">
        <v>6.14</v>
      </c>
      <c r="F3" s="10">
        <v>-1.05</v>
      </c>
      <c r="G3" s="12">
        <v>0</v>
      </c>
      <c r="H3" s="12">
        <v>0</v>
      </c>
      <c r="I3" s="12">
        <v>4</v>
      </c>
      <c r="J3" s="2" t="s">
        <v>51</v>
      </c>
      <c r="M3" t="e">
        <f>IF($A3=TRUE,VLOOKUP($B3,[1]orizzontale!$A$1:$AO$36,2,FALSE),NA())</f>
        <v>#N/A</v>
      </c>
      <c r="N3" t="e">
        <f>IF($A3=TRUE,VLOOKUP($B3,[1]orizzontale!$A$1:$AO$36,3,FALSE),NA())</f>
        <v>#N/A</v>
      </c>
      <c r="O3" t="e">
        <f>IF($A3=TRUE,VLOOKUP($B3,[1]orizzontale!$A$1:$AO$36,4,FALSE),NA())</f>
        <v>#N/A</v>
      </c>
      <c r="P3" t="e">
        <f>IF($A3=TRUE,VLOOKUP($B3,[1]orizzontale!$A$1:$AO$36,5,FALSE),NA())</f>
        <v>#N/A</v>
      </c>
      <c r="Q3" t="e">
        <f>IF($A3=TRUE,VLOOKUP($B3,[1]orizzontale!$A$1:$AO$36,6,FALSE),NA())</f>
        <v>#N/A</v>
      </c>
      <c r="R3" t="e">
        <f>IF($A3=TRUE,VLOOKUP($B3,[1]orizzontale!$A$1:$AO$36,7,FALSE),NA())</f>
        <v>#N/A</v>
      </c>
      <c r="S3" t="e">
        <f>IF($A3=TRUE,VLOOKUP($B3,[1]orizzontale!$A$1:$AO$36,8,FALSE),NA())</f>
        <v>#N/A</v>
      </c>
      <c r="T3" t="e">
        <f>IF($A3=TRUE,VLOOKUP($B3,[1]orizzontale!$A$1:$AO$36,9,FALSE),NA())</f>
        <v>#N/A</v>
      </c>
      <c r="U3" t="e">
        <f>IF($A3=TRUE,VLOOKUP($B3,[1]orizzontale!$A$1:$AO$36,10,FALSE),NA())</f>
        <v>#N/A</v>
      </c>
      <c r="V3" t="e">
        <f>IF($A3=TRUE,VLOOKUP($B3,[1]orizzontale!$A$1:$AO$36,11,FALSE),NA())</f>
        <v>#N/A</v>
      </c>
      <c r="W3" t="e">
        <f>IF($A3=TRUE,VLOOKUP($B3,[1]orizzontale!$A$1:$AO$36,12,FALSE),NA())</f>
        <v>#N/A</v>
      </c>
      <c r="X3" t="e">
        <f>IF($A3=TRUE,VLOOKUP($B3,[1]orizzontale!$A$1:$AO$36,13,FALSE),NA())</f>
        <v>#N/A</v>
      </c>
      <c r="Y3" t="e">
        <f>IF($A3=TRUE,VLOOKUP($B3,[1]orizzontale!$A$1:$AO$36,14,FALSE),NA())</f>
        <v>#N/A</v>
      </c>
      <c r="Z3" t="e">
        <f>IF($A3=TRUE,VLOOKUP($B3,[1]orizzontale!$A$1:$AO$36,15,FALSE),NA())</f>
        <v>#N/A</v>
      </c>
      <c r="AA3" t="e">
        <f>IF($A3=TRUE,VLOOKUP($B3,[1]orizzontale!$A$1:$AO$36,16,FALSE),NA())</f>
        <v>#N/A</v>
      </c>
      <c r="AB3" t="e">
        <f>IF($A3=TRUE,VLOOKUP($B3,[1]orizzontale!$A$1:$AO$36,17,FALSE),NA())</f>
        <v>#N/A</v>
      </c>
      <c r="AC3" t="e">
        <f>IF($A3=TRUE,VLOOKUP($B3,[1]orizzontale!$A$1:$AO$36,18,FALSE),NA())</f>
        <v>#N/A</v>
      </c>
      <c r="AD3" t="e">
        <f>IF($A3=TRUE,VLOOKUP($B3,[1]orizzontale!$A$1:$AO$36,19,FALSE),NA())</f>
        <v>#N/A</v>
      </c>
      <c r="AE3" t="e">
        <f>IF($A3=TRUE,VLOOKUP($B3,[1]orizzontale!$A$1:$AO$36,20,FALSE),NA())</f>
        <v>#N/A</v>
      </c>
      <c r="AF3" t="e">
        <f>IF($A3=TRUE,VLOOKUP($B3,[1]orizzontale!$A$1:$AO$36,21,FALSE),NA())</f>
        <v>#N/A</v>
      </c>
      <c r="AG3" t="e">
        <f>IF($A3=TRUE,VLOOKUP($B3,[1]orizzontale!$A$1:$AO$36,22,FALSE),NA())</f>
        <v>#N/A</v>
      </c>
      <c r="AH3" t="e">
        <f>IF($A3=TRUE,VLOOKUP($B3,[1]orizzontale!$A$1:$AO$36,23,FALSE),NA())</f>
        <v>#N/A</v>
      </c>
      <c r="AI3" t="e">
        <f>IF($A3=TRUE,VLOOKUP($B3,[1]orizzontale!$A$1:$AO$36,24,FALSE),NA())</f>
        <v>#N/A</v>
      </c>
      <c r="AJ3" t="e">
        <f>IF($A3=TRUE,VLOOKUP($B3,[1]orizzontale!$A$1:$AO$36,25,FALSE),NA())</f>
        <v>#N/A</v>
      </c>
      <c r="AK3" t="e">
        <f>IF($A3=TRUE,VLOOKUP($B3,[1]orizzontale!$A$1:$AO$36,26,FALSE),NA())</f>
        <v>#N/A</v>
      </c>
      <c r="AL3" t="e">
        <f>IF($A3=TRUE,VLOOKUP($B3,[1]orizzontale!$A$1:$AO$36,27,FALSE),NA())</f>
        <v>#N/A</v>
      </c>
      <c r="AM3" t="e">
        <f>IF($A3=TRUE,VLOOKUP($B3,[1]orizzontale!$A$1:$AO$36,28,FALSE),NA())</f>
        <v>#N/A</v>
      </c>
      <c r="AN3" t="e">
        <f>IF($A3=TRUE,VLOOKUP($B3,[1]orizzontale!$A$1:$AO$36,29,FALSE),NA())</f>
        <v>#N/A</v>
      </c>
      <c r="AO3" t="e">
        <f>IF($A3=TRUE,VLOOKUP($B3,[1]orizzontale!$A$1:$AO$36,30,FALSE),NA())</f>
        <v>#N/A</v>
      </c>
      <c r="AP3" t="e">
        <f>IF($A3=TRUE,VLOOKUP($B3,[1]orizzontale!$A$1:$AO$36,31,FALSE),NA())</f>
        <v>#N/A</v>
      </c>
      <c r="AQ3" t="e">
        <f>IF($A3=TRUE,VLOOKUP($B3,[1]orizzontale!$A$1:$AO$36,32,FALSE),NA())</f>
        <v>#N/A</v>
      </c>
      <c r="AR3" t="e">
        <f>IF($A3=TRUE,VLOOKUP($B3,[1]orizzontale!$A$1:$AO$36,33,FALSE),NA())</f>
        <v>#N/A</v>
      </c>
      <c r="AS3" t="e">
        <f>IF($A3=TRUE,VLOOKUP($B3,[1]orizzontale!$A$1:$AO$36,34,FALSE),NA())</f>
        <v>#N/A</v>
      </c>
      <c r="AT3" t="e">
        <f>IF($A3=TRUE,VLOOKUP($B3,[1]orizzontale!$A$1:$AO$36,35,FALSE),NA())</f>
        <v>#N/A</v>
      </c>
      <c r="AU3" t="e">
        <f>IF($A3=TRUE,VLOOKUP($B3,[1]orizzontale!$A$1:$AO$36,36,FALSE),NA())</f>
        <v>#N/A</v>
      </c>
      <c r="AV3" t="e">
        <f>IF($A3=TRUE,VLOOKUP($B3,[1]orizzontale!$A$1:$AO$36,37,FALSE),NA())</f>
        <v>#N/A</v>
      </c>
      <c r="AW3" t="e">
        <f>IF($A3=TRUE,VLOOKUP($B3,[1]orizzontale!$A$1:$AO$36,38,FALSE),NA())</f>
        <v>#N/A</v>
      </c>
      <c r="AX3" t="e">
        <f>IF($A3=TRUE,VLOOKUP($B3,[1]orizzontale!$A$1:$AO$36,39,FALSE),NA())</f>
        <v>#N/A</v>
      </c>
      <c r="AY3" t="e">
        <f>IF($A3=TRUE,VLOOKUP($B3,[1]orizzontale!$A$1:$AO$36,40,FALSE),NA())</f>
        <v>#N/A</v>
      </c>
      <c r="AZ3" t="e">
        <f>IF($A3=TRUE,VLOOKUP($B3,[1]orizzontale!$A$1:$AO$36,41,FALSE),NA())</f>
        <v>#N/A</v>
      </c>
    </row>
    <row r="4" spans="1:52" x14ac:dyDescent="0.3">
      <c r="A4" t="e">
        <f>IF(B4=[1]orizzontale!$A3,TRUE,NA())</f>
        <v>#N/A</v>
      </c>
      <c r="B4">
        <f t="shared" ref="B4:B37" si="0">B3+1</f>
        <v>903</v>
      </c>
      <c r="C4" s="5">
        <v>0.21</v>
      </c>
      <c r="D4">
        <v>4.76</v>
      </c>
      <c r="E4" s="8">
        <v>6.14</v>
      </c>
      <c r="F4" s="10">
        <v>-1.05</v>
      </c>
      <c r="G4" s="12">
        <v>0</v>
      </c>
      <c r="H4" s="12">
        <v>0</v>
      </c>
      <c r="I4" s="12">
        <v>4</v>
      </c>
      <c r="J4" s="2" t="s">
        <v>52</v>
      </c>
      <c r="M4" t="e">
        <f>IF($A4=TRUE,VLOOKUP($B4,[1]orizzontale!$A$1:$AO$36,2,FALSE),NA())</f>
        <v>#N/A</v>
      </c>
      <c r="N4" t="e">
        <f>IF($A4=TRUE,VLOOKUP($B4,[1]orizzontale!$A$1:$AO$36,3,FALSE),NA())</f>
        <v>#N/A</v>
      </c>
      <c r="O4" t="e">
        <f>IF($A4=TRUE,VLOOKUP($B4,[1]orizzontale!$A$1:$AO$36,4,FALSE),NA())</f>
        <v>#N/A</v>
      </c>
      <c r="P4" t="e">
        <f>IF($A4=TRUE,VLOOKUP($B4,[1]orizzontale!$A$1:$AO$36,5,FALSE),NA())</f>
        <v>#N/A</v>
      </c>
      <c r="Q4" t="e">
        <f>IF($A4=TRUE,VLOOKUP($B4,[1]orizzontale!$A$1:$AO$36,6,FALSE),NA())</f>
        <v>#N/A</v>
      </c>
      <c r="R4" t="e">
        <f>IF($A4=TRUE,VLOOKUP($B4,[1]orizzontale!$A$1:$AO$36,7,FALSE),NA())</f>
        <v>#N/A</v>
      </c>
      <c r="S4" t="e">
        <f>IF($A4=TRUE,VLOOKUP($B4,[1]orizzontale!$A$1:$AO$36,8,FALSE),NA())</f>
        <v>#N/A</v>
      </c>
      <c r="T4" t="e">
        <f>IF($A4=TRUE,VLOOKUP($B4,[1]orizzontale!$A$1:$AO$36,9,FALSE),NA())</f>
        <v>#N/A</v>
      </c>
      <c r="U4" t="e">
        <f>IF($A4=TRUE,VLOOKUP($B4,[1]orizzontale!$A$1:$AO$36,10,FALSE),NA())</f>
        <v>#N/A</v>
      </c>
      <c r="V4" t="e">
        <f>IF($A4=TRUE,VLOOKUP($B4,[1]orizzontale!$A$1:$AO$36,11,FALSE),NA())</f>
        <v>#N/A</v>
      </c>
      <c r="W4" t="e">
        <f>IF($A4=TRUE,VLOOKUP($B4,[1]orizzontale!$A$1:$AO$36,12,FALSE),NA())</f>
        <v>#N/A</v>
      </c>
      <c r="X4" t="e">
        <f>IF($A4=TRUE,VLOOKUP($B4,[1]orizzontale!$A$1:$AO$36,13,FALSE),NA())</f>
        <v>#N/A</v>
      </c>
      <c r="Y4" t="e">
        <f>IF($A4=TRUE,VLOOKUP($B4,[1]orizzontale!$A$1:$AO$36,14,FALSE),NA())</f>
        <v>#N/A</v>
      </c>
      <c r="Z4" t="e">
        <f>IF($A4=TRUE,VLOOKUP($B4,[1]orizzontale!$A$1:$AO$36,15,FALSE),NA())</f>
        <v>#N/A</v>
      </c>
      <c r="AA4" t="e">
        <f>IF($A4=TRUE,VLOOKUP($B4,[1]orizzontale!$A$1:$AO$36,16,FALSE),NA())</f>
        <v>#N/A</v>
      </c>
      <c r="AB4" t="e">
        <f>IF($A4=TRUE,VLOOKUP($B4,[1]orizzontale!$A$1:$AO$36,17,FALSE),NA())</f>
        <v>#N/A</v>
      </c>
      <c r="AC4" t="e">
        <f>IF($A4=TRUE,VLOOKUP($B4,[1]orizzontale!$A$1:$AO$36,18,FALSE),NA())</f>
        <v>#N/A</v>
      </c>
      <c r="AD4" t="e">
        <f>IF($A4=TRUE,VLOOKUP($B4,[1]orizzontale!$A$1:$AO$36,19,FALSE),NA())</f>
        <v>#N/A</v>
      </c>
      <c r="AE4" t="e">
        <f>IF($A4=TRUE,VLOOKUP($B4,[1]orizzontale!$A$1:$AO$36,20,FALSE),NA())</f>
        <v>#N/A</v>
      </c>
      <c r="AF4" t="e">
        <f>IF($A4=TRUE,VLOOKUP($B4,[1]orizzontale!$A$1:$AO$36,21,FALSE),NA())</f>
        <v>#N/A</v>
      </c>
      <c r="AG4" t="e">
        <f>IF($A4=TRUE,VLOOKUP($B4,[1]orizzontale!$A$1:$AO$36,22,FALSE),NA())</f>
        <v>#N/A</v>
      </c>
      <c r="AH4" t="e">
        <f>IF($A4=TRUE,VLOOKUP($B4,[1]orizzontale!$A$1:$AO$36,23,FALSE),NA())</f>
        <v>#N/A</v>
      </c>
      <c r="AI4" t="e">
        <f>IF($A4=TRUE,VLOOKUP($B4,[1]orizzontale!$A$1:$AO$36,24,FALSE),NA())</f>
        <v>#N/A</v>
      </c>
      <c r="AJ4" t="e">
        <f>IF($A4=TRUE,VLOOKUP($B4,[1]orizzontale!$A$1:$AO$36,25,FALSE),NA())</f>
        <v>#N/A</v>
      </c>
      <c r="AK4" t="e">
        <f>IF($A4=TRUE,VLOOKUP($B4,[1]orizzontale!$A$1:$AO$36,26,FALSE),NA())</f>
        <v>#N/A</v>
      </c>
      <c r="AL4" t="e">
        <f>IF($A4=TRUE,VLOOKUP($B4,[1]orizzontale!$A$1:$AO$36,27,FALSE),NA())</f>
        <v>#N/A</v>
      </c>
      <c r="AM4" t="e">
        <f>IF($A4=TRUE,VLOOKUP($B4,[1]orizzontale!$A$1:$AO$36,28,FALSE),NA())</f>
        <v>#N/A</v>
      </c>
      <c r="AN4" t="e">
        <f>IF($A4=TRUE,VLOOKUP($B4,[1]orizzontale!$A$1:$AO$36,29,FALSE),NA())</f>
        <v>#N/A</v>
      </c>
      <c r="AO4" t="e">
        <f>IF($A4=TRUE,VLOOKUP($B4,[1]orizzontale!$A$1:$AO$36,30,FALSE),NA())</f>
        <v>#N/A</v>
      </c>
      <c r="AP4" t="e">
        <f>IF($A4=TRUE,VLOOKUP($B4,[1]orizzontale!$A$1:$AO$36,31,FALSE),NA())</f>
        <v>#N/A</v>
      </c>
      <c r="AQ4" t="e">
        <f>IF($A4=TRUE,VLOOKUP($B4,[1]orizzontale!$A$1:$AO$36,32,FALSE),NA())</f>
        <v>#N/A</v>
      </c>
      <c r="AR4" t="e">
        <f>IF($A4=TRUE,VLOOKUP($B4,[1]orizzontale!$A$1:$AO$36,33,FALSE),NA())</f>
        <v>#N/A</v>
      </c>
      <c r="AS4" t="e">
        <f>IF($A4=TRUE,VLOOKUP($B4,[1]orizzontale!$A$1:$AO$36,34,FALSE),NA())</f>
        <v>#N/A</v>
      </c>
      <c r="AT4" t="e">
        <f>IF($A4=TRUE,VLOOKUP($B4,[1]orizzontale!$A$1:$AO$36,35,FALSE),NA())</f>
        <v>#N/A</v>
      </c>
      <c r="AU4" t="e">
        <f>IF($A4=TRUE,VLOOKUP($B4,[1]orizzontale!$A$1:$AO$36,36,FALSE),NA())</f>
        <v>#N/A</v>
      </c>
      <c r="AV4" t="e">
        <f>IF($A4=TRUE,VLOOKUP($B4,[1]orizzontale!$A$1:$AO$36,37,FALSE),NA())</f>
        <v>#N/A</v>
      </c>
      <c r="AW4" t="e">
        <f>IF($A4=TRUE,VLOOKUP($B4,[1]orizzontale!$A$1:$AO$36,38,FALSE),NA())</f>
        <v>#N/A</v>
      </c>
      <c r="AX4" t="e">
        <f>IF($A4=TRUE,VLOOKUP($B4,[1]orizzontale!$A$1:$AO$36,39,FALSE),NA())</f>
        <v>#N/A</v>
      </c>
      <c r="AY4" t="e">
        <f>IF($A4=TRUE,VLOOKUP($B4,[1]orizzontale!$A$1:$AO$36,40,FALSE),NA())</f>
        <v>#N/A</v>
      </c>
      <c r="AZ4" t="e">
        <f>IF($A4=TRUE,VLOOKUP($B4,[1]orizzontale!$A$1:$AO$36,41,FALSE),NA())</f>
        <v>#N/A</v>
      </c>
    </row>
    <row r="5" spans="1:52" x14ac:dyDescent="0.3">
      <c r="A5" t="b">
        <f>IF(B5=[1]orizzontale!$A4,TRUE,NA())</f>
        <v>1</v>
      </c>
      <c r="B5">
        <f t="shared" si="0"/>
        <v>904</v>
      </c>
      <c r="C5" s="5">
        <v>0.09</v>
      </c>
      <c r="D5">
        <v>4.76</v>
      </c>
      <c r="E5" s="8">
        <v>6.14</v>
      </c>
      <c r="F5" s="10">
        <v>-1.32</v>
      </c>
      <c r="G5" s="12">
        <v>0</v>
      </c>
      <c r="H5" s="12">
        <v>0</v>
      </c>
      <c r="I5" s="12">
        <v>3</v>
      </c>
      <c r="J5" s="2" t="s">
        <v>53</v>
      </c>
      <c r="M5">
        <f>IF($A5=TRUE,VLOOKUP($B5,[1]orizzontale!$A$1:$AO$36,2,FALSE),NA())</f>
        <v>-56.102725417706417</v>
      </c>
      <c r="N5">
        <f>IF($A5=TRUE,VLOOKUP($B5,[1]orizzontale!$A$1:$AO$36,3,FALSE),NA())</f>
        <v>465.4920651463587</v>
      </c>
      <c r="O5">
        <f>IF($A5=TRUE,VLOOKUP($B5,[1]orizzontale!$A$1:$AO$36,4,FALSE),NA())</f>
        <v>-17.945163856728932</v>
      </c>
      <c r="P5">
        <f>IF($A5=TRUE,VLOOKUP($B5,[1]orizzontale!$A$1:$AO$36,5,FALSE),NA())</f>
        <v>427.70340330018473</v>
      </c>
      <c r="Q5">
        <f>IF($A5=TRUE,VLOOKUP($B5,[1]orizzontale!$A$1:$AO$36,6,FALSE),NA())</f>
        <v>-33.386823413850159</v>
      </c>
      <c r="R5">
        <f>IF($A5=TRUE,VLOOKUP($B5,[1]orizzontale!$A$1:$AO$36,7,FALSE),NA())</f>
        <v>389.86999568116011</v>
      </c>
      <c r="S5">
        <f>IF($A5=TRUE,VLOOKUP($B5,[1]orizzontale!$A$1:$AO$36,8,FALSE),NA())</f>
        <v>-78.126762878009117</v>
      </c>
      <c r="T5">
        <f>IF($A5=TRUE,VLOOKUP($B5,[1]orizzontale!$A$1:$AO$36,9,FALSE),NA())</f>
        <v>438.26358469136807</v>
      </c>
      <c r="U5">
        <f>IF($A5=TRUE,VLOOKUP($B5,[1]orizzontale!$A$1:$AO$36,10,FALSE),NA())</f>
        <v>-56.102725417706417</v>
      </c>
      <c r="V5">
        <f>IF($A5=TRUE,VLOOKUP($B5,[1]orizzontale!$A$1:$AO$36,11,FALSE),NA())</f>
        <v>465.4920651463587</v>
      </c>
      <c r="W5">
        <f>IF($A5=TRUE,VLOOKUP($B5,[1]orizzontale!$A$1:$AO$36,12,FALSE),NA())</f>
        <v>0</v>
      </c>
      <c r="X5">
        <f>IF($A5=TRUE,VLOOKUP($B5,[1]orizzontale!$A$1:$AO$36,13,FALSE),NA())</f>
        <v>0</v>
      </c>
      <c r="Y5">
        <f>IF($A5=TRUE,VLOOKUP($B5,[1]orizzontale!$A$1:$AO$36,14,FALSE),NA())</f>
        <v>0</v>
      </c>
      <c r="Z5">
        <f>IF($A5=TRUE,VLOOKUP($B5,[1]orizzontale!$A$1:$AO$36,15,FALSE),NA())</f>
        <v>0</v>
      </c>
      <c r="AA5">
        <f>IF($A5=TRUE,VLOOKUP($B5,[1]orizzontale!$A$1:$AO$36,16,FALSE),NA())</f>
        <v>0</v>
      </c>
      <c r="AB5">
        <f>IF($A5=TRUE,VLOOKUP($B5,[1]orizzontale!$A$1:$AO$36,17,FALSE),NA())</f>
        <v>0</v>
      </c>
      <c r="AC5">
        <f>IF($A5=TRUE,VLOOKUP($B5,[1]orizzontale!$A$1:$AO$36,18,FALSE),NA())</f>
        <v>0</v>
      </c>
      <c r="AD5">
        <f>IF($A5=TRUE,VLOOKUP($B5,[1]orizzontale!$A$1:$AO$36,19,FALSE),NA())</f>
        <v>0</v>
      </c>
      <c r="AE5">
        <f>IF($A5=TRUE,VLOOKUP($B5,[1]orizzontale!$A$1:$AO$36,20,FALSE),NA())</f>
        <v>0</v>
      </c>
      <c r="AF5">
        <f>IF($A5=TRUE,VLOOKUP($B5,[1]orizzontale!$A$1:$AO$36,21,FALSE),NA())</f>
        <v>0</v>
      </c>
      <c r="AG5">
        <f>IF($A5=TRUE,VLOOKUP($B5,[1]orizzontale!$A$1:$AO$36,22,FALSE),NA())</f>
        <v>0</v>
      </c>
      <c r="AH5">
        <f>IF($A5=TRUE,VLOOKUP($B5,[1]orizzontale!$A$1:$AO$36,23,FALSE),NA())</f>
        <v>0</v>
      </c>
      <c r="AI5">
        <f>IF($A5=TRUE,VLOOKUP($B5,[1]orizzontale!$A$1:$AO$36,24,FALSE),NA())</f>
        <v>0</v>
      </c>
      <c r="AJ5">
        <f>IF($A5=TRUE,VLOOKUP($B5,[1]orizzontale!$A$1:$AO$36,25,FALSE),NA())</f>
        <v>0</v>
      </c>
      <c r="AK5">
        <f>IF($A5=TRUE,VLOOKUP($B5,[1]orizzontale!$A$1:$AO$36,26,FALSE),NA())</f>
        <v>0</v>
      </c>
      <c r="AL5">
        <f>IF($A5=TRUE,VLOOKUP($B5,[1]orizzontale!$A$1:$AO$36,27,FALSE),NA())</f>
        <v>0</v>
      </c>
      <c r="AM5">
        <f>IF($A5=TRUE,VLOOKUP($B5,[1]orizzontale!$A$1:$AO$36,28,FALSE),NA())</f>
        <v>0</v>
      </c>
      <c r="AN5">
        <f>IF($A5=TRUE,VLOOKUP($B5,[1]orizzontale!$A$1:$AO$36,29,FALSE),NA())</f>
        <v>0</v>
      </c>
      <c r="AO5">
        <f>IF($A5=TRUE,VLOOKUP($B5,[1]orizzontale!$A$1:$AO$36,30,FALSE),NA())</f>
        <v>0</v>
      </c>
      <c r="AP5">
        <f>IF($A5=TRUE,VLOOKUP($B5,[1]orizzontale!$A$1:$AO$36,31,FALSE),NA())</f>
        <v>0</v>
      </c>
      <c r="AQ5">
        <f>IF($A5=TRUE,VLOOKUP($B5,[1]orizzontale!$A$1:$AO$36,32,FALSE),NA())</f>
        <v>0</v>
      </c>
      <c r="AR5">
        <f>IF($A5=TRUE,VLOOKUP($B5,[1]orizzontale!$A$1:$AO$36,33,FALSE),NA())</f>
        <v>0</v>
      </c>
      <c r="AS5">
        <f>IF($A5=TRUE,VLOOKUP($B5,[1]orizzontale!$A$1:$AO$36,34,FALSE),NA())</f>
        <v>0</v>
      </c>
      <c r="AT5">
        <f>IF($A5=TRUE,VLOOKUP($B5,[1]orizzontale!$A$1:$AO$36,35,FALSE),NA())</f>
        <v>0</v>
      </c>
      <c r="AU5">
        <f>IF($A5=TRUE,VLOOKUP($B5,[1]orizzontale!$A$1:$AO$36,36,FALSE),NA())</f>
        <v>0</v>
      </c>
      <c r="AV5">
        <f>IF($A5=TRUE,VLOOKUP($B5,[1]orizzontale!$A$1:$AO$36,37,FALSE),NA())</f>
        <v>0</v>
      </c>
      <c r="AW5">
        <f>IF($A5=TRUE,VLOOKUP($B5,[1]orizzontale!$A$1:$AO$36,38,FALSE),NA())</f>
        <v>0</v>
      </c>
      <c r="AX5">
        <f>IF($A5=TRUE,VLOOKUP($B5,[1]orizzontale!$A$1:$AO$36,39,FALSE),NA())</f>
        <v>0</v>
      </c>
      <c r="AY5">
        <f>IF($A5=TRUE,VLOOKUP($B5,[1]orizzontale!$A$1:$AO$36,40,FALSE),NA())</f>
        <v>0</v>
      </c>
      <c r="AZ5">
        <f>IF($A5=TRUE,VLOOKUP($B5,[1]orizzontale!$A$1:$AO$36,41,FALSE),NA())</f>
        <v>0</v>
      </c>
    </row>
    <row r="6" spans="1:52" x14ac:dyDescent="0.3">
      <c r="A6" t="b">
        <f>IF(B6=[1]orizzontale!$A5,TRUE,NA())</f>
        <v>1</v>
      </c>
      <c r="B6">
        <f t="shared" si="0"/>
        <v>905</v>
      </c>
      <c r="C6" s="5">
        <v>0.34</v>
      </c>
      <c r="D6">
        <v>4.76</v>
      </c>
      <c r="E6" s="8">
        <v>6.6</v>
      </c>
      <c r="F6" s="10">
        <v>-1.1200000000000001</v>
      </c>
      <c r="G6" s="12">
        <v>0</v>
      </c>
      <c r="H6" s="12">
        <v>0</v>
      </c>
      <c r="I6" s="12">
        <v>2</v>
      </c>
      <c r="J6" s="2" t="s">
        <v>54</v>
      </c>
      <c r="M6">
        <f>IF($A6=TRUE,VLOOKUP($B6,[1]orizzontale!$A$1:$AO$36,2,FALSE),NA())</f>
        <v>-56.102725417706417</v>
      </c>
      <c r="N6">
        <f>IF($A6=TRUE,VLOOKUP($B6,[1]orizzontale!$A$1:$AO$36,3,FALSE),NA())</f>
        <v>465.4920651463587</v>
      </c>
      <c r="O6">
        <f>IF($A6=TRUE,VLOOKUP($B6,[1]orizzontale!$A$1:$AO$36,4,FALSE),NA())</f>
        <v>-78.126762878009117</v>
      </c>
      <c r="P6">
        <f>IF($A6=TRUE,VLOOKUP($B6,[1]orizzontale!$A$1:$AO$36,5,FALSE),NA())</f>
        <v>438.26358469136807</v>
      </c>
      <c r="Q6">
        <f>IF($A6=TRUE,VLOOKUP($B6,[1]orizzontale!$A$1:$AO$36,6,FALSE),NA())</f>
        <v>-107.41164915442175</v>
      </c>
      <c r="R6">
        <f>IF($A6=TRUE,VLOOKUP($B6,[1]orizzontale!$A$1:$AO$36,7,FALSE),NA())</f>
        <v>469.93954752562195</v>
      </c>
      <c r="S6">
        <f>IF($A6=TRUE,VLOOKUP($B6,[1]orizzontale!$A$1:$AO$36,8,FALSE),NA())</f>
        <v>-148.17942845136014</v>
      </c>
      <c r="T6">
        <f>IF($A6=TRUE,VLOOKUP($B6,[1]orizzontale!$A$1:$AO$36,9,FALSE),NA())</f>
        <v>452.73034460856019</v>
      </c>
      <c r="U6">
        <f>IF($A6=TRUE,VLOOKUP($B6,[1]orizzontale!$A$1:$AO$36,10,FALSE),NA())</f>
        <v>-180.43942518678961</v>
      </c>
      <c r="V6">
        <f>IF($A6=TRUE,VLOOKUP($B6,[1]orizzontale!$A$1:$AO$36,11,FALSE),NA())</f>
        <v>431.22325863288341</v>
      </c>
      <c r="W6">
        <f>IF($A6=TRUE,VLOOKUP($B6,[1]orizzontale!$A$1:$AO$36,12,FALSE),NA())</f>
        <v>0</v>
      </c>
      <c r="X6">
        <f>IF($A6=TRUE,VLOOKUP($B6,[1]orizzontale!$A$1:$AO$36,13,FALSE),NA())</f>
        <v>0</v>
      </c>
      <c r="Y6">
        <f>IF($A6=TRUE,VLOOKUP($B6,[1]orizzontale!$A$1:$AO$36,14,FALSE),NA())</f>
        <v>0</v>
      </c>
      <c r="Z6">
        <f>IF($A6=TRUE,VLOOKUP($B6,[1]orizzontale!$A$1:$AO$36,15,FALSE),NA())</f>
        <v>0</v>
      </c>
      <c r="AA6">
        <f>IF($A6=TRUE,VLOOKUP($B6,[1]orizzontale!$A$1:$AO$36,16,FALSE),NA())</f>
        <v>-121.3127059935216</v>
      </c>
      <c r="AB6">
        <f>IF($A6=TRUE,VLOOKUP($B6,[1]orizzontale!$A$1:$AO$36,17,FALSE),NA())</f>
        <v>508.38928501611946</v>
      </c>
      <c r="AC6">
        <f>IF($A6=TRUE,VLOOKUP($B6,[1]orizzontale!$A$1:$AO$36,18,FALSE),NA())</f>
        <v>-68.873234886789291</v>
      </c>
      <c r="AD6">
        <f>IF($A6=TRUE,VLOOKUP($B6,[1]orizzontale!$A$1:$AO$36,19,FALSE),NA())</f>
        <v>505.19155636128039</v>
      </c>
      <c r="AE6">
        <f>IF($A6=TRUE,VLOOKUP($B6,[1]orizzontale!$A$1:$AO$36,20,FALSE),NA())</f>
        <v>-59.082340259529595</v>
      </c>
      <c r="AF6">
        <f>IF($A6=TRUE,VLOOKUP($B6,[1]orizzontale!$A$1:$AO$36,21,FALSE),NA())</f>
        <v>468.44245960125608</v>
      </c>
      <c r="AG6">
        <f>IF($A6=TRUE,VLOOKUP($B6,[1]orizzontale!$A$1:$AO$36,22,FALSE),NA())</f>
        <v>-56.102725417706417</v>
      </c>
      <c r="AH6">
        <f>IF($A6=TRUE,VLOOKUP($B6,[1]orizzontale!$A$1:$AO$36,23,FALSE),NA())</f>
        <v>465.4920651463587</v>
      </c>
      <c r="AI6">
        <f>IF($A6=TRUE,VLOOKUP($B6,[1]orizzontale!$A$1:$AO$36,24,FALSE),NA())</f>
        <v>0</v>
      </c>
      <c r="AJ6">
        <f>IF($A6=TRUE,VLOOKUP($B6,[1]orizzontale!$A$1:$AO$36,25,FALSE),NA())</f>
        <v>0</v>
      </c>
      <c r="AK6">
        <f>IF($A6=TRUE,VLOOKUP($B6,[1]orizzontale!$A$1:$AO$36,26,FALSE),NA())</f>
        <v>0</v>
      </c>
      <c r="AL6">
        <f>IF($A6=TRUE,VLOOKUP($B6,[1]orizzontale!$A$1:$AO$36,27,FALSE),NA())</f>
        <v>0</v>
      </c>
      <c r="AM6">
        <f>IF($A6=TRUE,VLOOKUP($B6,[1]orizzontale!$A$1:$AO$36,28,FALSE),NA())</f>
        <v>0</v>
      </c>
      <c r="AN6">
        <f>IF($A6=TRUE,VLOOKUP($B6,[1]orizzontale!$A$1:$AO$36,29,FALSE),NA())</f>
        <v>0</v>
      </c>
      <c r="AO6">
        <f>IF($A6=TRUE,VLOOKUP($B6,[1]orizzontale!$A$1:$AO$36,30,FALSE),NA())</f>
        <v>0</v>
      </c>
      <c r="AP6">
        <f>IF($A6=TRUE,VLOOKUP($B6,[1]orizzontale!$A$1:$AO$36,31,FALSE),NA())</f>
        <v>0</v>
      </c>
      <c r="AQ6">
        <f>IF($A6=TRUE,VLOOKUP($B6,[1]orizzontale!$A$1:$AO$36,32,FALSE),NA())</f>
        <v>0</v>
      </c>
      <c r="AR6">
        <f>IF($A6=TRUE,VLOOKUP($B6,[1]orizzontale!$A$1:$AO$36,33,FALSE),NA())</f>
        <v>0</v>
      </c>
      <c r="AS6">
        <f>IF($A6=TRUE,VLOOKUP($B6,[1]orizzontale!$A$1:$AO$36,34,FALSE),NA())</f>
        <v>0</v>
      </c>
      <c r="AT6">
        <f>IF($A6=TRUE,VLOOKUP($B6,[1]orizzontale!$A$1:$AO$36,35,FALSE),NA())</f>
        <v>0</v>
      </c>
      <c r="AU6">
        <f>IF($A6=TRUE,VLOOKUP($B6,[1]orizzontale!$A$1:$AO$36,36,FALSE),NA())</f>
        <v>0</v>
      </c>
      <c r="AV6">
        <f>IF($A6=TRUE,VLOOKUP($B6,[1]orizzontale!$A$1:$AO$36,37,FALSE),NA())</f>
        <v>0</v>
      </c>
      <c r="AW6">
        <f>IF($A6=TRUE,VLOOKUP($B6,[1]orizzontale!$A$1:$AO$36,38,FALSE),NA())</f>
        <v>0</v>
      </c>
      <c r="AX6">
        <f>IF($A6=TRUE,VLOOKUP($B6,[1]orizzontale!$A$1:$AO$36,39,FALSE),NA())</f>
        <v>0</v>
      </c>
      <c r="AY6">
        <f>IF($A6=TRUE,VLOOKUP($B6,[1]orizzontale!$A$1:$AO$36,40,FALSE),NA())</f>
        <v>0</v>
      </c>
      <c r="AZ6">
        <f>IF($A6=TRUE,VLOOKUP($B6,[1]orizzontale!$A$1:$AO$36,41,FALSE),NA())</f>
        <v>0</v>
      </c>
    </row>
    <row r="7" spans="1:52" x14ac:dyDescent="0.3">
      <c r="A7" t="e">
        <f>IF(B7=[1]orizzontale!$A6,TRUE,NA())</f>
        <v>#N/A</v>
      </c>
      <c r="B7">
        <f t="shared" si="0"/>
        <v>906</v>
      </c>
      <c r="C7" s="5">
        <v>0.08</v>
      </c>
      <c r="D7">
        <v>4.76</v>
      </c>
      <c r="E7" s="8">
        <v>6.6</v>
      </c>
      <c r="F7" s="10">
        <v>-1.7</v>
      </c>
      <c r="G7" s="12">
        <v>0</v>
      </c>
      <c r="H7" s="12">
        <v>0</v>
      </c>
      <c r="I7" s="12">
        <v>2</v>
      </c>
      <c r="J7" s="2" t="s">
        <v>55</v>
      </c>
      <c r="M7" t="e">
        <f>IF($A7=TRUE,VLOOKUP($B7,[1]orizzontale!$A$1:$AO$36,2,FALSE),NA())</f>
        <v>#N/A</v>
      </c>
      <c r="N7" t="e">
        <f>IF($A7=TRUE,VLOOKUP($B7,[1]orizzontale!$A$1:$AO$36,3,FALSE),NA())</f>
        <v>#N/A</v>
      </c>
      <c r="O7" t="e">
        <f>IF($A7=TRUE,VLOOKUP($B7,[1]orizzontale!$A$1:$AO$36,4,FALSE),NA())</f>
        <v>#N/A</v>
      </c>
      <c r="P7" t="e">
        <f>IF($A7=TRUE,VLOOKUP($B7,[1]orizzontale!$A$1:$AO$36,5,FALSE),NA())</f>
        <v>#N/A</v>
      </c>
      <c r="Q7" t="e">
        <f>IF($A7=TRUE,VLOOKUP($B7,[1]orizzontale!$A$1:$AO$36,6,FALSE),NA())</f>
        <v>#N/A</v>
      </c>
      <c r="R7" t="e">
        <f>IF($A7=TRUE,VLOOKUP($B7,[1]orizzontale!$A$1:$AO$36,7,FALSE),NA())</f>
        <v>#N/A</v>
      </c>
      <c r="S7" t="e">
        <f>IF($A7=TRUE,VLOOKUP($B7,[1]orizzontale!$A$1:$AO$36,8,FALSE),NA())</f>
        <v>#N/A</v>
      </c>
      <c r="T7" t="e">
        <f>IF($A7=TRUE,VLOOKUP($B7,[1]orizzontale!$A$1:$AO$36,9,FALSE),NA())</f>
        <v>#N/A</v>
      </c>
      <c r="U7" t="e">
        <f>IF($A7=TRUE,VLOOKUP($B7,[1]orizzontale!$A$1:$AO$36,10,FALSE),NA())</f>
        <v>#N/A</v>
      </c>
      <c r="V7" t="e">
        <f>IF($A7=TRUE,VLOOKUP($B7,[1]orizzontale!$A$1:$AO$36,11,FALSE),NA())</f>
        <v>#N/A</v>
      </c>
      <c r="W7" t="e">
        <f>IF($A7=TRUE,VLOOKUP($B7,[1]orizzontale!$A$1:$AO$36,12,FALSE),NA())</f>
        <v>#N/A</v>
      </c>
      <c r="X7" t="e">
        <f>IF($A7=TRUE,VLOOKUP($B7,[1]orizzontale!$A$1:$AO$36,13,FALSE),NA())</f>
        <v>#N/A</v>
      </c>
      <c r="Y7" t="e">
        <f>IF($A7=TRUE,VLOOKUP($B7,[1]orizzontale!$A$1:$AO$36,14,FALSE),NA())</f>
        <v>#N/A</v>
      </c>
      <c r="Z7" t="e">
        <f>IF($A7=TRUE,VLOOKUP($B7,[1]orizzontale!$A$1:$AO$36,15,FALSE),NA())</f>
        <v>#N/A</v>
      </c>
      <c r="AA7" t="e">
        <f>IF($A7=TRUE,VLOOKUP($B7,[1]orizzontale!$A$1:$AO$36,16,FALSE),NA())</f>
        <v>#N/A</v>
      </c>
      <c r="AB7" t="e">
        <f>IF($A7=TRUE,VLOOKUP($B7,[1]orizzontale!$A$1:$AO$36,17,FALSE),NA())</f>
        <v>#N/A</v>
      </c>
      <c r="AC7" t="e">
        <f>IF($A7=TRUE,VLOOKUP($B7,[1]orizzontale!$A$1:$AO$36,18,FALSE),NA())</f>
        <v>#N/A</v>
      </c>
      <c r="AD7" t="e">
        <f>IF($A7=TRUE,VLOOKUP($B7,[1]orizzontale!$A$1:$AO$36,19,FALSE),NA())</f>
        <v>#N/A</v>
      </c>
      <c r="AE7" t="e">
        <f>IF($A7=TRUE,VLOOKUP($B7,[1]orizzontale!$A$1:$AO$36,20,FALSE),NA())</f>
        <v>#N/A</v>
      </c>
      <c r="AF7" t="e">
        <f>IF($A7=TRUE,VLOOKUP($B7,[1]orizzontale!$A$1:$AO$36,21,FALSE),NA())</f>
        <v>#N/A</v>
      </c>
      <c r="AG7" t="e">
        <f>IF($A7=TRUE,VLOOKUP($B7,[1]orizzontale!$A$1:$AO$36,22,FALSE),NA())</f>
        <v>#N/A</v>
      </c>
      <c r="AH7" t="e">
        <f>IF($A7=TRUE,VLOOKUP($B7,[1]orizzontale!$A$1:$AO$36,23,FALSE),NA())</f>
        <v>#N/A</v>
      </c>
      <c r="AI7" t="e">
        <f>IF($A7=TRUE,VLOOKUP($B7,[1]orizzontale!$A$1:$AO$36,24,FALSE),NA())</f>
        <v>#N/A</v>
      </c>
      <c r="AJ7" t="e">
        <f>IF($A7=TRUE,VLOOKUP($B7,[1]orizzontale!$A$1:$AO$36,25,FALSE),NA())</f>
        <v>#N/A</v>
      </c>
      <c r="AK7" t="e">
        <f>IF($A7=TRUE,VLOOKUP($B7,[1]orizzontale!$A$1:$AO$36,26,FALSE),NA())</f>
        <v>#N/A</v>
      </c>
      <c r="AL7" t="e">
        <f>IF($A7=TRUE,VLOOKUP($B7,[1]orizzontale!$A$1:$AO$36,27,FALSE),NA())</f>
        <v>#N/A</v>
      </c>
      <c r="AM7" t="e">
        <f>IF($A7=TRUE,VLOOKUP($B7,[1]orizzontale!$A$1:$AO$36,28,FALSE),NA())</f>
        <v>#N/A</v>
      </c>
      <c r="AN7" t="e">
        <f>IF($A7=TRUE,VLOOKUP($B7,[1]orizzontale!$A$1:$AO$36,29,FALSE),NA())</f>
        <v>#N/A</v>
      </c>
      <c r="AO7" t="e">
        <f>IF($A7=TRUE,VLOOKUP($B7,[1]orizzontale!$A$1:$AO$36,30,FALSE),NA())</f>
        <v>#N/A</v>
      </c>
      <c r="AP7" t="e">
        <f>IF($A7=TRUE,VLOOKUP($B7,[1]orizzontale!$A$1:$AO$36,31,FALSE),NA())</f>
        <v>#N/A</v>
      </c>
      <c r="AQ7" t="e">
        <f>IF($A7=TRUE,VLOOKUP($B7,[1]orizzontale!$A$1:$AO$36,32,FALSE),NA())</f>
        <v>#N/A</v>
      </c>
      <c r="AR7" t="e">
        <f>IF($A7=TRUE,VLOOKUP($B7,[1]orizzontale!$A$1:$AO$36,33,FALSE),NA())</f>
        <v>#N/A</v>
      </c>
      <c r="AS7" t="e">
        <f>IF($A7=TRUE,VLOOKUP($B7,[1]orizzontale!$A$1:$AO$36,34,FALSE),NA())</f>
        <v>#N/A</v>
      </c>
      <c r="AT7" t="e">
        <f>IF($A7=TRUE,VLOOKUP($B7,[1]orizzontale!$A$1:$AO$36,35,FALSE),NA())</f>
        <v>#N/A</v>
      </c>
      <c r="AU7" t="e">
        <f>IF($A7=TRUE,VLOOKUP($B7,[1]orizzontale!$A$1:$AO$36,36,FALSE),NA())</f>
        <v>#N/A</v>
      </c>
      <c r="AV7" t="e">
        <f>IF($A7=TRUE,VLOOKUP($B7,[1]orizzontale!$A$1:$AO$36,37,FALSE),NA())</f>
        <v>#N/A</v>
      </c>
      <c r="AW7" t="e">
        <f>IF($A7=TRUE,VLOOKUP($B7,[1]orizzontale!$A$1:$AO$36,38,FALSE),NA())</f>
        <v>#N/A</v>
      </c>
      <c r="AX7" t="e">
        <f>IF($A7=TRUE,VLOOKUP($B7,[1]orizzontale!$A$1:$AO$36,39,FALSE),NA())</f>
        <v>#N/A</v>
      </c>
      <c r="AY7" t="e">
        <f>IF($A7=TRUE,VLOOKUP($B7,[1]orizzontale!$A$1:$AO$36,40,FALSE),NA())</f>
        <v>#N/A</v>
      </c>
      <c r="AZ7" t="e">
        <f>IF($A7=TRUE,VLOOKUP($B7,[1]orizzontale!$A$1:$AO$36,41,FALSE),NA())</f>
        <v>#N/A</v>
      </c>
    </row>
    <row r="8" spans="1:52" x14ac:dyDescent="0.3">
      <c r="A8" t="e">
        <f>IF(B8=[1]orizzontale!$A7,TRUE,NA())</f>
        <v>#N/A</v>
      </c>
      <c r="B8">
        <f t="shared" si="0"/>
        <v>907</v>
      </c>
      <c r="C8" s="5">
        <v>0.06</v>
      </c>
      <c r="D8">
        <v>4.76</v>
      </c>
      <c r="E8" s="8">
        <v>6.14</v>
      </c>
      <c r="F8" s="10">
        <v>-1.48</v>
      </c>
      <c r="G8" s="12">
        <v>0</v>
      </c>
      <c r="H8" s="12">
        <v>0</v>
      </c>
      <c r="I8" s="12">
        <v>2</v>
      </c>
      <c r="J8" s="2" t="s">
        <v>56</v>
      </c>
      <c r="M8" t="e">
        <f>IF($A8=TRUE,VLOOKUP($B8,[1]orizzontale!$A$1:$AO$36,2,FALSE),NA())</f>
        <v>#N/A</v>
      </c>
      <c r="N8" t="e">
        <f>IF($A8=TRUE,VLOOKUP($B8,[1]orizzontale!$A$1:$AO$36,3,FALSE),NA())</f>
        <v>#N/A</v>
      </c>
      <c r="O8" t="e">
        <f>IF($A8=TRUE,VLOOKUP($B8,[1]orizzontale!$A$1:$AO$36,4,FALSE),NA())</f>
        <v>#N/A</v>
      </c>
      <c r="P8" t="e">
        <f>IF($A8=TRUE,VLOOKUP($B8,[1]orizzontale!$A$1:$AO$36,5,FALSE),NA())</f>
        <v>#N/A</v>
      </c>
      <c r="Q8" t="e">
        <f>IF($A8=TRUE,VLOOKUP($B8,[1]orizzontale!$A$1:$AO$36,6,FALSE),NA())</f>
        <v>#N/A</v>
      </c>
      <c r="R8" t="e">
        <f>IF($A8=TRUE,VLOOKUP($B8,[1]orizzontale!$A$1:$AO$36,7,FALSE),NA())</f>
        <v>#N/A</v>
      </c>
      <c r="S8" t="e">
        <f>IF($A8=TRUE,VLOOKUP($B8,[1]orizzontale!$A$1:$AO$36,8,FALSE),NA())</f>
        <v>#N/A</v>
      </c>
      <c r="T8" t="e">
        <f>IF($A8=TRUE,VLOOKUP($B8,[1]orizzontale!$A$1:$AO$36,9,FALSE),NA())</f>
        <v>#N/A</v>
      </c>
      <c r="U8" t="e">
        <f>IF($A8=TRUE,VLOOKUP($B8,[1]orizzontale!$A$1:$AO$36,10,FALSE),NA())</f>
        <v>#N/A</v>
      </c>
      <c r="V8" t="e">
        <f>IF($A8=TRUE,VLOOKUP($B8,[1]orizzontale!$A$1:$AO$36,11,FALSE),NA())</f>
        <v>#N/A</v>
      </c>
      <c r="W8" t="e">
        <f>IF($A8=TRUE,VLOOKUP($B8,[1]orizzontale!$A$1:$AO$36,12,FALSE),NA())</f>
        <v>#N/A</v>
      </c>
      <c r="X8" t="e">
        <f>IF($A8=TRUE,VLOOKUP($B8,[1]orizzontale!$A$1:$AO$36,13,FALSE),NA())</f>
        <v>#N/A</v>
      </c>
      <c r="Y8" t="e">
        <f>IF($A8=TRUE,VLOOKUP($B8,[1]orizzontale!$A$1:$AO$36,14,FALSE),NA())</f>
        <v>#N/A</v>
      </c>
      <c r="Z8" t="e">
        <f>IF($A8=TRUE,VLOOKUP($B8,[1]orizzontale!$A$1:$AO$36,15,FALSE),NA())</f>
        <v>#N/A</v>
      </c>
      <c r="AA8" t="e">
        <f>IF($A8=TRUE,VLOOKUP($B8,[1]orizzontale!$A$1:$AO$36,16,FALSE),NA())</f>
        <v>#N/A</v>
      </c>
      <c r="AB8" t="e">
        <f>IF($A8=TRUE,VLOOKUP($B8,[1]orizzontale!$A$1:$AO$36,17,FALSE),NA())</f>
        <v>#N/A</v>
      </c>
      <c r="AC8" t="e">
        <f>IF($A8=TRUE,VLOOKUP($B8,[1]orizzontale!$A$1:$AO$36,18,FALSE),NA())</f>
        <v>#N/A</v>
      </c>
      <c r="AD8" t="e">
        <f>IF($A8=TRUE,VLOOKUP($B8,[1]orizzontale!$A$1:$AO$36,19,FALSE),NA())</f>
        <v>#N/A</v>
      </c>
      <c r="AE8" t="e">
        <f>IF($A8=TRUE,VLOOKUP($B8,[1]orizzontale!$A$1:$AO$36,20,FALSE),NA())</f>
        <v>#N/A</v>
      </c>
      <c r="AF8" t="e">
        <f>IF($A8=TRUE,VLOOKUP($B8,[1]orizzontale!$A$1:$AO$36,21,FALSE),NA())</f>
        <v>#N/A</v>
      </c>
      <c r="AG8" t="e">
        <f>IF($A8=TRUE,VLOOKUP($B8,[1]orizzontale!$A$1:$AO$36,22,FALSE),NA())</f>
        <v>#N/A</v>
      </c>
      <c r="AH8" t="e">
        <f>IF($A8=TRUE,VLOOKUP($B8,[1]orizzontale!$A$1:$AO$36,23,FALSE),NA())</f>
        <v>#N/A</v>
      </c>
      <c r="AI8" t="e">
        <f>IF($A8=TRUE,VLOOKUP($B8,[1]orizzontale!$A$1:$AO$36,24,FALSE),NA())</f>
        <v>#N/A</v>
      </c>
      <c r="AJ8" t="e">
        <f>IF($A8=TRUE,VLOOKUP($B8,[1]orizzontale!$A$1:$AO$36,25,FALSE),NA())</f>
        <v>#N/A</v>
      </c>
      <c r="AK8" t="e">
        <f>IF($A8=TRUE,VLOOKUP($B8,[1]orizzontale!$A$1:$AO$36,26,FALSE),NA())</f>
        <v>#N/A</v>
      </c>
      <c r="AL8" t="e">
        <f>IF($A8=TRUE,VLOOKUP($B8,[1]orizzontale!$A$1:$AO$36,27,FALSE),NA())</f>
        <v>#N/A</v>
      </c>
      <c r="AM8" t="e">
        <f>IF($A8=TRUE,VLOOKUP($B8,[1]orizzontale!$A$1:$AO$36,28,FALSE),NA())</f>
        <v>#N/A</v>
      </c>
      <c r="AN8" t="e">
        <f>IF($A8=TRUE,VLOOKUP($B8,[1]orizzontale!$A$1:$AO$36,29,FALSE),NA())</f>
        <v>#N/A</v>
      </c>
      <c r="AO8" t="e">
        <f>IF($A8=TRUE,VLOOKUP($B8,[1]orizzontale!$A$1:$AO$36,30,FALSE),NA())</f>
        <v>#N/A</v>
      </c>
      <c r="AP8" t="e">
        <f>IF($A8=TRUE,VLOOKUP($B8,[1]orizzontale!$A$1:$AO$36,31,FALSE),NA())</f>
        <v>#N/A</v>
      </c>
      <c r="AQ8" t="e">
        <f>IF($A8=TRUE,VLOOKUP($B8,[1]orizzontale!$A$1:$AO$36,32,FALSE),NA())</f>
        <v>#N/A</v>
      </c>
      <c r="AR8" t="e">
        <f>IF($A8=TRUE,VLOOKUP($B8,[1]orizzontale!$A$1:$AO$36,33,FALSE),NA())</f>
        <v>#N/A</v>
      </c>
      <c r="AS8" t="e">
        <f>IF($A8=TRUE,VLOOKUP($B8,[1]orizzontale!$A$1:$AO$36,34,FALSE),NA())</f>
        <v>#N/A</v>
      </c>
      <c r="AT8" t="e">
        <f>IF($A8=TRUE,VLOOKUP($B8,[1]orizzontale!$A$1:$AO$36,35,FALSE),NA())</f>
        <v>#N/A</v>
      </c>
      <c r="AU8" t="e">
        <f>IF($A8=TRUE,VLOOKUP($B8,[1]orizzontale!$A$1:$AO$36,36,FALSE),NA())</f>
        <v>#N/A</v>
      </c>
      <c r="AV8" t="e">
        <f>IF($A8=TRUE,VLOOKUP($B8,[1]orizzontale!$A$1:$AO$36,37,FALSE),NA())</f>
        <v>#N/A</v>
      </c>
      <c r="AW8" t="e">
        <f>IF($A8=TRUE,VLOOKUP($B8,[1]orizzontale!$A$1:$AO$36,38,FALSE),NA())</f>
        <v>#N/A</v>
      </c>
      <c r="AX8" t="e">
        <f>IF($A8=TRUE,VLOOKUP($B8,[1]orizzontale!$A$1:$AO$36,39,FALSE),NA())</f>
        <v>#N/A</v>
      </c>
      <c r="AY8" t="e">
        <f>IF($A8=TRUE,VLOOKUP($B8,[1]orizzontale!$A$1:$AO$36,40,FALSE),NA())</f>
        <v>#N/A</v>
      </c>
      <c r="AZ8" t="e">
        <f>IF($A8=TRUE,VLOOKUP($B8,[1]orizzontale!$A$1:$AO$36,41,FALSE),NA())</f>
        <v>#N/A</v>
      </c>
    </row>
    <row r="9" spans="1:52" x14ac:dyDescent="0.3">
      <c r="A9" t="e">
        <f>IF(B9=[1]orizzontale!$A8,TRUE,NA())</f>
        <v>#N/A</v>
      </c>
      <c r="B9">
        <f t="shared" si="0"/>
        <v>908</v>
      </c>
      <c r="C9" s="5">
        <v>0.06</v>
      </c>
      <c r="D9">
        <v>4.76</v>
      </c>
      <c r="E9" s="8">
        <v>6.14</v>
      </c>
      <c r="F9" s="10">
        <v>-1.67</v>
      </c>
      <c r="G9" s="12">
        <v>0</v>
      </c>
      <c r="H9" s="12">
        <v>0</v>
      </c>
      <c r="I9" s="12">
        <v>3</v>
      </c>
      <c r="J9" s="2" t="s">
        <v>57</v>
      </c>
      <c r="M9" t="e">
        <f>IF($A9=TRUE,VLOOKUP($B9,[1]orizzontale!$A$1:$AO$36,2,FALSE),NA())</f>
        <v>#N/A</v>
      </c>
      <c r="N9" t="e">
        <f>IF($A9=TRUE,VLOOKUP($B9,[1]orizzontale!$A$1:$AO$36,3,FALSE),NA())</f>
        <v>#N/A</v>
      </c>
      <c r="O9" t="e">
        <f>IF($A9=TRUE,VLOOKUP($B9,[1]orizzontale!$A$1:$AO$36,4,FALSE),NA())</f>
        <v>#N/A</v>
      </c>
      <c r="P9" t="e">
        <f>IF($A9=TRUE,VLOOKUP($B9,[1]orizzontale!$A$1:$AO$36,5,FALSE),NA())</f>
        <v>#N/A</v>
      </c>
      <c r="Q9" t="e">
        <f>IF($A9=TRUE,VLOOKUP($B9,[1]orizzontale!$A$1:$AO$36,6,FALSE),NA())</f>
        <v>#N/A</v>
      </c>
      <c r="R9" t="e">
        <f>IF($A9=TRUE,VLOOKUP($B9,[1]orizzontale!$A$1:$AO$36,7,FALSE),NA())</f>
        <v>#N/A</v>
      </c>
      <c r="S9" t="e">
        <f>IF($A9=TRUE,VLOOKUP($B9,[1]orizzontale!$A$1:$AO$36,8,FALSE),NA())</f>
        <v>#N/A</v>
      </c>
      <c r="T9" t="e">
        <f>IF($A9=TRUE,VLOOKUP($B9,[1]orizzontale!$A$1:$AO$36,9,FALSE),NA())</f>
        <v>#N/A</v>
      </c>
      <c r="U9" t="e">
        <f>IF($A9=TRUE,VLOOKUP($B9,[1]orizzontale!$A$1:$AO$36,10,FALSE),NA())</f>
        <v>#N/A</v>
      </c>
      <c r="V9" t="e">
        <f>IF($A9=TRUE,VLOOKUP($B9,[1]orizzontale!$A$1:$AO$36,11,FALSE),NA())</f>
        <v>#N/A</v>
      </c>
      <c r="W9" t="e">
        <f>IF($A9=TRUE,VLOOKUP($B9,[1]orizzontale!$A$1:$AO$36,12,FALSE),NA())</f>
        <v>#N/A</v>
      </c>
      <c r="X9" t="e">
        <f>IF($A9=TRUE,VLOOKUP($B9,[1]orizzontale!$A$1:$AO$36,13,FALSE),NA())</f>
        <v>#N/A</v>
      </c>
      <c r="Y9" t="e">
        <f>IF($A9=TRUE,VLOOKUP($B9,[1]orizzontale!$A$1:$AO$36,14,FALSE),NA())</f>
        <v>#N/A</v>
      </c>
      <c r="Z9" t="e">
        <f>IF($A9=TRUE,VLOOKUP($B9,[1]orizzontale!$A$1:$AO$36,15,FALSE),NA())</f>
        <v>#N/A</v>
      </c>
      <c r="AA9" t="e">
        <f>IF($A9=TRUE,VLOOKUP($B9,[1]orizzontale!$A$1:$AO$36,16,FALSE),NA())</f>
        <v>#N/A</v>
      </c>
      <c r="AB9" t="e">
        <f>IF($A9=TRUE,VLOOKUP($B9,[1]orizzontale!$A$1:$AO$36,17,FALSE),NA())</f>
        <v>#N/A</v>
      </c>
      <c r="AC9" t="e">
        <f>IF($A9=TRUE,VLOOKUP($B9,[1]orizzontale!$A$1:$AO$36,18,FALSE),NA())</f>
        <v>#N/A</v>
      </c>
      <c r="AD9" t="e">
        <f>IF($A9=TRUE,VLOOKUP($B9,[1]orizzontale!$A$1:$AO$36,19,FALSE),NA())</f>
        <v>#N/A</v>
      </c>
      <c r="AE9" t="e">
        <f>IF($A9=TRUE,VLOOKUP($B9,[1]orizzontale!$A$1:$AO$36,20,FALSE),NA())</f>
        <v>#N/A</v>
      </c>
      <c r="AF9" t="e">
        <f>IF($A9=TRUE,VLOOKUP($B9,[1]orizzontale!$A$1:$AO$36,21,FALSE),NA())</f>
        <v>#N/A</v>
      </c>
      <c r="AG9" t="e">
        <f>IF($A9=TRUE,VLOOKUP($B9,[1]orizzontale!$A$1:$AO$36,22,FALSE),NA())</f>
        <v>#N/A</v>
      </c>
      <c r="AH9" t="e">
        <f>IF($A9=TRUE,VLOOKUP($B9,[1]orizzontale!$A$1:$AO$36,23,FALSE),NA())</f>
        <v>#N/A</v>
      </c>
      <c r="AI9" t="e">
        <f>IF($A9=TRUE,VLOOKUP($B9,[1]orizzontale!$A$1:$AO$36,24,FALSE),NA())</f>
        <v>#N/A</v>
      </c>
      <c r="AJ9" t="e">
        <f>IF($A9=TRUE,VLOOKUP($B9,[1]orizzontale!$A$1:$AO$36,25,FALSE),NA())</f>
        <v>#N/A</v>
      </c>
      <c r="AK9" t="e">
        <f>IF($A9=TRUE,VLOOKUP($B9,[1]orizzontale!$A$1:$AO$36,26,FALSE),NA())</f>
        <v>#N/A</v>
      </c>
      <c r="AL9" t="e">
        <f>IF($A9=TRUE,VLOOKUP($B9,[1]orizzontale!$A$1:$AO$36,27,FALSE),NA())</f>
        <v>#N/A</v>
      </c>
      <c r="AM9" t="e">
        <f>IF($A9=TRUE,VLOOKUP($B9,[1]orizzontale!$A$1:$AO$36,28,FALSE),NA())</f>
        <v>#N/A</v>
      </c>
      <c r="AN9" t="e">
        <f>IF($A9=TRUE,VLOOKUP($B9,[1]orizzontale!$A$1:$AO$36,29,FALSE),NA())</f>
        <v>#N/A</v>
      </c>
      <c r="AO9" t="e">
        <f>IF($A9=TRUE,VLOOKUP($B9,[1]orizzontale!$A$1:$AO$36,30,FALSE),NA())</f>
        <v>#N/A</v>
      </c>
      <c r="AP9" t="e">
        <f>IF($A9=TRUE,VLOOKUP($B9,[1]orizzontale!$A$1:$AO$36,31,FALSE),NA())</f>
        <v>#N/A</v>
      </c>
      <c r="AQ9" t="e">
        <f>IF($A9=TRUE,VLOOKUP($B9,[1]orizzontale!$A$1:$AO$36,32,FALSE),NA())</f>
        <v>#N/A</v>
      </c>
      <c r="AR9" t="e">
        <f>IF($A9=TRUE,VLOOKUP($B9,[1]orizzontale!$A$1:$AO$36,33,FALSE),NA())</f>
        <v>#N/A</v>
      </c>
      <c r="AS9" t="e">
        <f>IF($A9=TRUE,VLOOKUP($B9,[1]orizzontale!$A$1:$AO$36,34,FALSE),NA())</f>
        <v>#N/A</v>
      </c>
      <c r="AT9" t="e">
        <f>IF($A9=TRUE,VLOOKUP($B9,[1]orizzontale!$A$1:$AO$36,35,FALSE),NA())</f>
        <v>#N/A</v>
      </c>
      <c r="AU9" t="e">
        <f>IF($A9=TRUE,VLOOKUP($B9,[1]orizzontale!$A$1:$AO$36,36,FALSE),NA())</f>
        <v>#N/A</v>
      </c>
      <c r="AV9" t="e">
        <f>IF($A9=TRUE,VLOOKUP($B9,[1]orizzontale!$A$1:$AO$36,37,FALSE),NA())</f>
        <v>#N/A</v>
      </c>
      <c r="AW9" t="e">
        <f>IF($A9=TRUE,VLOOKUP($B9,[1]orizzontale!$A$1:$AO$36,38,FALSE),NA())</f>
        <v>#N/A</v>
      </c>
      <c r="AX9" t="e">
        <f>IF($A9=TRUE,VLOOKUP($B9,[1]orizzontale!$A$1:$AO$36,39,FALSE),NA())</f>
        <v>#N/A</v>
      </c>
      <c r="AY9" t="e">
        <f>IF($A9=TRUE,VLOOKUP($B9,[1]orizzontale!$A$1:$AO$36,40,FALSE),NA())</f>
        <v>#N/A</v>
      </c>
      <c r="AZ9" t="e">
        <f>IF($A9=TRUE,VLOOKUP($B9,[1]orizzontale!$A$1:$AO$36,41,FALSE),NA())</f>
        <v>#N/A</v>
      </c>
    </row>
    <row r="10" spans="1:52" x14ac:dyDescent="0.3">
      <c r="A10" t="e">
        <f>IF(B10=[1]orizzontale!$A9,TRUE,NA())</f>
        <v>#N/A</v>
      </c>
      <c r="B10">
        <f t="shared" si="0"/>
        <v>909</v>
      </c>
      <c r="C10" s="5">
        <v>0.09</v>
      </c>
      <c r="D10">
        <v>4.76</v>
      </c>
      <c r="E10" s="8">
        <v>6.14</v>
      </c>
      <c r="F10" s="10">
        <v>-1.38</v>
      </c>
      <c r="G10" s="12">
        <v>0</v>
      </c>
      <c r="H10" s="12">
        <v>0</v>
      </c>
      <c r="I10" s="12">
        <v>1</v>
      </c>
      <c r="J10" s="2" t="s">
        <v>58</v>
      </c>
      <c r="M10" t="e">
        <f>IF($A10=TRUE,VLOOKUP($B10,[1]orizzontale!$A$1:$AO$36,2,FALSE),NA())</f>
        <v>#N/A</v>
      </c>
      <c r="N10" t="e">
        <f>IF($A10=TRUE,VLOOKUP($B10,[1]orizzontale!$A$1:$AO$36,3,FALSE),NA())</f>
        <v>#N/A</v>
      </c>
      <c r="O10" t="e">
        <f>IF($A10=TRUE,VLOOKUP($B10,[1]orizzontale!$A$1:$AO$36,4,FALSE),NA())</f>
        <v>#N/A</v>
      </c>
      <c r="P10" t="e">
        <f>IF($A10=TRUE,VLOOKUP($B10,[1]orizzontale!$A$1:$AO$36,5,FALSE),NA())</f>
        <v>#N/A</v>
      </c>
      <c r="Q10" t="e">
        <f>IF($A10=TRUE,VLOOKUP($B10,[1]orizzontale!$A$1:$AO$36,6,FALSE),NA())</f>
        <v>#N/A</v>
      </c>
      <c r="R10" t="e">
        <f>IF($A10=TRUE,VLOOKUP($B10,[1]orizzontale!$A$1:$AO$36,7,FALSE),NA())</f>
        <v>#N/A</v>
      </c>
      <c r="S10" t="e">
        <f>IF($A10=TRUE,VLOOKUP($B10,[1]orizzontale!$A$1:$AO$36,8,FALSE),NA())</f>
        <v>#N/A</v>
      </c>
      <c r="T10" t="e">
        <f>IF($A10=TRUE,VLOOKUP($B10,[1]orizzontale!$A$1:$AO$36,9,FALSE),NA())</f>
        <v>#N/A</v>
      </c>
      <c r="U10" t="e">
        <f>IF($A10=TRUE,VLOOKUP($B10,[1]orizzontale!$A$1:$AO$36,10,FALSE),NA())</f>
        <v>#N/A</v>
      </c>
      <c r="V10" t="e">
        <f>IF($A10=TRUE,VLOOKUP($B10,[1]orizzontale!$A$1:$AO$36,11,FALSE),NA())</f>
        <v>#N/A</v>
      </c>
      <c r="W10" t="e">
        <f>IF($A10=TRUE,VLOOKUP($B10,[1]orizzontale!$A$1:$AO$36,12,FALSE),NA())</f>
        <v>#N/A</v>
      </c>
      <c r="X10" t="e">
        <f>IF($A10=TRUE,VLOOKUP($B10,[1]orizzontale!$A$1:$AO$36,13,FALSE),NA())</f>
        <v>#N/A</v>
      </c>
      <c r="Y10" t="e">
        <f>IF($A10=TRUE,VLOOKUP($B10,[1]orizzontale!$A$1:$AO$36,14,FALSE),NA())</f>
        <v>#N/A</v>
      </c>
      <c r="Z10" t="e">
        <f>IF($A10=TRUE,VLOOKUP($B10,[1]orizzontale!$A$1:$AO$36,15,FALSE),NA())</f>
        <v>#N/A</v>
      </c>
      <c r="AA10" t="e">
        <f>IF($A10=TRUE,VLOOKUP($B10,[1]orizzontale!$A$1:$AO$36,16,FALSE),NA())</f>
        <v>#N/A</v>
      </c>
      <c r="AB10" t="e">
        <f>IF($A10=TRUE,VLOOKUP($B10,[1]orizzontale!$A$1:$AO$36,17,FALSE),NA())</f>
        <v>#N/A</v>
      </c>
      <c r="AC10" t="e">
        <f>IF($A10=TRUE,VLOOKUP($B10,[1]orizzontale!$A$1:$AO$36,18,FALSE),NA())</f>
        <v>#N/A</v>
      </c>
      <c r="AD10" t="e">
        <f>IF($A10=TRUE,VLOOKUP($B10,[1]orizzontale!$A$1:$AO$36,19,FALSE),NA())</f>
        <v>#N/A</v>
      </c>
      <c r="AE10" t="e">
        <f>IF($A10=TRUE,VLOOKUP($B10,[1]orizzontale!$A$1:$AO$36,20,FALSE),NA())</f>
        <v>#N/A</v>
      </c>
      <c r="AF10" t="e">
        <f>IF($A10=TRUE,VLOOKUP($B10,[1]orizzontale!$A$1:$AO$36,21,FALSE),NA())</f>
        <v>#N/A</v>
      </c>
      <c r="AG10" t="e">
        <f>IF($A10=TRUE,VLOOKUP($B10,[1]orizzontale!$A$1:$AO$36,22,FALSE),NA())</f>
        <v>#N/A</v>
      </c>
      <c r="AH10" t="e">
        <f>IF($A10=TRUE,VLOOKUP($B10,[1]orizzontale!$A$1:$AO$36,23,FALSE),NA())</f>
        <v>#N/A</v>
      </c>
      <c r="AI10" t="e">
        <f>IF($A10=TRUE,VLOOKUP($B10,[1]orizzontale!$A$1:$AO$36,24,FALSE),NA())</f>
        <v>#N/A</v>
      </c>
      <c r="AJ10" t="e">
        <f>IF($A10=TRUE,VLOOKUP($B10,[1]orizzontale!$A$1:$AO$36,25,FALSE),NA())</f>
        <v>#N/A</v>
      </c>
      <c r="AK10" t="e">
        <f>IF($A10=TRUE,VLOOKUP($B10,[1]orizzontale!$A$1:$AO$36,26,FALSE),NA())</f>
        <v>#N/A</v>
      </c>
      <c r="AL10" t="e">
        <f>IF($A10=TRUE,VLOOKUP($B10,[1]orizzontale!$A$1:$AO$36,27,FALSE),NA())</f>
        <v>#N/A</v>
      </c>
      <c r="AM10" t="e">
        <f>IF($A10=TRUE,VLOOKUP($B10,[1]orizzontale!$A$1:$AO$36,28,FALSE),NA())</f>
        <v>#N/A</v>
      </c>
      <c r="AN10" t="e">
        <f>IF($A10=TRUE,VLOOKUP($B10,[1]orizzontale!$A$1:$AO$36,29,FALSE),NA())</f>
        <v>#N/A</v>
      </c>
      <c r="AO10" t="e">
        <f>IF($A10=TRUE,VLOOKUP($B10,[1]orizzontale!$A$1:$AO$36,30,FALSE),NA())</f>
        <v>#N/A</v>
      </c>
      <c r="AP10" t="e">
        <f>IF($A10=TRUE,VLOOKUP($B10,[1]orizzontale!$A$1:$AO$36,31,FALSE),NA())</f>
        <v>#N/A</v>
      </c>
      <c r="AQ10" t="e">
        <f>IF($A10=TRUE,VLOOKUP($B10,[1]orizzontale!$A$1:$AO$36,32,FALSE),NA())</f>
        <v>#N/A</v>
      </c>
      <c r="AR10" t="e">
        <f>IF($A10=TRUE,VLOOKUP($B10,[1]orizzontale!$A$1:$AO$36,33,FALSE),NA())</f>
        <v>#N/A</v>
      </c>
      <c r="AS10" t="e">
        <f>IF($A10=TRUE,VLOOKUP($B10,[1]orizzontale!$A$1:$AO$36,34,FALSE),NA())</f>
        <v>#N/A</v>
      </c>
      <c r="AT10" t="e">
        <f>IF($A10=TRUE,VLOOKUP($B10,[1]orizzontale!$A$1:$AO$36,35,FALSE),NA())</f>
        <v>#N/A</v>
      </c>
      <c r="AU10" t="e">
        <f>IF($A10=TRUE,VLOOKUP($B10,[1]orizzontale!$A$1:$AO$36,36,FALSE),NA())</f>
        <v>#N/A</v>
      </c>
      <c r="AV10" t="e">
        <f>IF($A10=TRUE,VLOOKUP($B10,[1]orizzontale!$A$1:$AO$36,37,FALSE),NA())</f>
        <v>#N/A</v>
      </c>
      <c r="AW10" t="e">
        <f>IF($A10=TRUE,VLOOKUP($B10,[1]orizzontale!$A$1:$AO$36,38,FALSE),NA())</f>
        <v>#N/A</v>
      </c>
      <c r="AX10" t="e">
        <f>IF($A10=TRUE,VLOOKUP($B10,[1]orizzontale!$A$1:$AO$36,39,FALSE),NA())</f>
        <v>#N/A</v>
      </c>
      <c r="AY10" t="e">
        <f>IF($A10=TRUE,VLOOKUP($B10,[1]orizzontale!$A$1:$AO$36,40,FALSE),NA())</f>
        <v>#N/A</v>
      </c>
      <c r="AZ10" t="e">
        <f>IF($A10=TRUE,VLOOKUP($B10,[1]orizzontale!$A$1:$AO$36,41,FALSE),NA())</f>
        <v>#N/A</v>
      </c>
    </row>
    <row r="11" spans="1:52" x14ac:dyDescent="0.3">
      <c r="A11" t="e">
        <f>IF(B11=[1]orizzontale!$A10,TRUE,NA())</f>
        <v>#N/A</v>
      </c>
      <c r="B11">
        <f t="shared" si="0"/>
        <v>910</v>
      </c>
      <c r="C11" s="5">
        <v>0.12</v>
      </c>
      <c r="D11">
        <v>4.76</v>
      </c>
      <c r="E11" s="8">
        <v>6.37</v>
      </c>
      <c r="F11" s="10">
        <v>-1.06</v>
      </c>
      <c r="G11" s="12">
        <v>0</v>
      </c>
      <c r="H11" s="12">
        <v>0</v>
      </c>
      <c r="I11" s="12">
        <v>2</v>
      </c>
      <c r="J11" s="2" t="s">
        <v>59</v>
      </c>
      <c r="M11" t="e">
        <f>IF($A11=TRUE,VLOOKUP($B11,[1]orizzontale!$A$1:$AO$36,2,FALSE),NA())</f>
        <v>#N/A</v>
      </c>
      <c r="N11" t="e">
        <f>IF($A11=TRUE,VLOOKUP($B11,[1]orizzontale!$A$1:$AO$36,3,FALSE),NA())</f>
        <v>#N/A</v>
      </c>
      <c r="O11" t="e">
        <f>IF($A11=TRUE,VLOOKUP($B11,[1]orizzontale!$A$1:$AO$36,4,FALSE),NA())</f>
        <v>#N/A</v>
      </c>
      <c r="P11" t="e">
        <f>IF($A11=TRUE,VLOOKUP($B11,[1]orizzontale!$A$1:$AO$36,5,FALSE),NA())</f>
        <v>#N/A</v>
      </c>
      <c r="Q11" t="e">
        <f>IF($A11=TRUE,VLOOKUP($B11,[1]orizzontale!$A$1:$AO$36,6,FALSE),NA())</f>
        <v>#N/A</v>
      </c>
      <c r="R11" t="e">
        <f>IF($A11=TRUE,VLOOKUP($B11,[1]orizzontale!$A$1:$AO$36,7,FALSE),NA())</f>
        <v>#N/A</v>
      </c>
      <c r="S11" t="e">
        <f>IF($A11=TRUE,VLOOKUP($B11,[1]orizzontale!$A$1:$AO$36,8,FALSE),NA())</f>
        <v>#N/A</v>
      </c>
      <c r="T11" t="e">
        <f>IF($A11=TRUE,VLOOKUP($B11,[1]orizzontale!$A$1:$AO$36,9,FALSE),NA())</f>
        <v>#N/A</v>
      </c>
      <c r="U11" t="e">
        <f>IF($A11=TRUE,VLOOKUP($B11,[1]orizzontale!$A$1:$AO$36,10,FALSE),NA())</f>
        <v>#N/A</v>
      </c>
      <c r="V11" t="e">
        <f>IF($A11=TRUE,VLOOKUP($B11,[1]orizzontale!$A$1:$AO$36,11,FALSE),NA())</f>
        <v>#N/A</v>
      </c>
      <c r="W11" t="e">
        <f>IF($A11=TRUE,VLOOKUP($B11,[1]orizzontale!$A$1:$AO$36,12,FALSE),NA())</f>
        <v>#N/A</v>
      </c>
      <c r="X11" t="e">
        <f>IF($A11=TRUE,VLOOKUP($B11,[1]orizzontale!$A$1:$AO$36,13,FALSE),NA())</f>
        <v>#N/A</v>
      </c>
      <c r="Y11" t="e">
        <f>IF($A11=TRUE,VLOOKUP($B11,[1]orizzontale!$A$1:$AO$36,14,FALSE),NA())</f>
        <v>#N/A</v>
      </c>
      <c r="Z11" t="e">
        <f>IF($A11=TRUE,VLOOKUP($B11,[1]orizzontale!$A$1:$AO$36,15,FALSE),NA())</f>
        <v>#N/A</v>
      </c>
      <c r="AA11" t="e">
        <f>IF($A11=TRUE,VLOOKUP($B11,[1]orizzontale!$A$1:$AO$36,16,FALSE),NA())</f>
        <v>#N/A</v>
      </c>
      <c r="AB11" t="e">
        <f>IF($A11=TRUE,VLOOKUP($B11,[1]orizzontale!$A$1:$AO$36,17,FALSE),NA())</f>
        <v>#N/A</v>
      </c>
      <c r="AC11" t="e">
        <f>IF($A11=TRUE,VLOOKUP($B11,[1]orizzontale!$A$1:$AO$36,18,FALSE),NA())</f>
        <v>#N/A</v>
      </c>
      <c r="AD11" t="e">
        <f>IF($A11=TRUE,VLOOKUP($B11,[1]orizzontale!$A$1:$AO$36,19,FALSE),NA())</f>
        <v>#N/A</v>
      </c>
      <c r="AE11" t="e">
        <f>IF($A11=TRUE,VLOOKUP($B11,[1]orizzontale!$A$1:$AO$36,20,FALSE),NA())</f>
        <v>#N/A</v>
      </c>
      <c r="AF11" t="e">
        <f>IF($A11=TRUE,VLOOKUP($B11,[1]orizzontale!$A$1:$AO$36,21,FALSE),NA())</f>
        <v>#N/A</v>
      </c>
      <c r="AG11" t="e">
        <f>IF($A11=TRUE,VLOOKUP($B11,[1]orizzontale!$A$1:$AO$36,22,FALSE),NA())</f>
        <v>#N/A</v>
      </c>
      <c r="AH11" t="e">
        <f>IF($A11=TRUE,VLOOKUP($B11,[1]orizzontale!$A$1:$AO$36,23,FALSE),NA())</f>
        <v>#N/A</v>
      </c>
      <c r="AI11" t="e">
        <f>IF($A11=TRUE,VLOOKUP($B11,[1]orizzontale!$A$1:$AO$36,24,FALSE),NA())</f>
        <v>#N/A</v>
      </c>
      <c r="AJ11" t="e">
        <f>IF($A11=TRUE,VLOOKUP($B11,[1]orizzontale!$A$1:$AO$36,25,FALSE),NA())</f>
        <v>#N/A</v>
      </c>
      <c r="AK11" t="e">
        <f>IF($A11=TRUE,VLOOKUP($B11,[1]orizzontale!$A$1:$AO$36,26,FALSE),NA())</f>
        <v>#N/A</v>
      </c>
      <c r="AL11" t="e">
        <f>IF($A11=TRUE,VLOOKUP($B11,[1]orizzontale!$A$1:$AO$36,27,FALSE),NA())</f>
        <v>#N/A</v>
      </c>
      <c r="AM11" t="e">
        <f>IF($A11=TRUE,VLOOKUP($B11,[1]orizzontale!$A$1:$AO$36,28,FALSE),NA())</f>
        <v>#N/A</v>
      </c>
      <c r="AN11" t="e">
        <f>IF($A11=TRUE,VLOOKUP($B11,[1]orizzontale!$A$1:$AO$36,29,FALSE),NA())</f>
        <v>#N/A</v>
      </c>
      <c r="AO11" t="e">
        <f>IF($A11=TRUE,VLOOKUP($B11,[1]orizzontale!$A$1:$AO$36,30,FALSE),NA())</f>
        <v>#N/A</v>
      </c>
      <c r="AP11" t="e">
        <f>IF($A11=TRUE,VLOOKUP($B11,[1]orizzontale!$A$1:$AO$36,31,FALSE),NA())</f>
        <v>#N/A</v>
      </c>
      <c r="AQ11" t="e">
        <f>IF($A11=TRUE,VLOOKUP($B11,[1]orizzontale!$A$1:$AO$36,32,FALSE),NA())</f>
        <v>#N/A</v>
      </c>
      <c r="AR11" t="e">
        <f>IF($A11=TRUE,VLOOKUP($B11,[1]orizzontale!$A$1:$AO$36,33,FALSE),NA())</f>
        <v>#N/A</v>
      </c>
      <c r="AS11" t="e">
        <f>IF($A11=TRUE,VLOOKUP($B11,[1]orizzontale!$A$1:$AO$36,34,FALSE),NA())</f>
        <v>#N/A</v>
      </c>
      <c r="AT11" t="e">
        <f>IF($A11=TRUE,VLOOKUP($B11,[1]orizzontale!$A$1:$AO$36,35,FALSE),NA())</f>
        <v>#N/A</v>
      </c>
      <c r="AU11" t="e">
        <f>IF($A11=TRUE,VLOOKUP($B11,[1]orizzontale!$A$1:$AO$36,36,FALSE),NA())</f>
        <v>#N/A</v>
      </c>
      <c r="AV11" t="e">
        <f>IF($A11=TRUE,VLOOKUP($B11,[1]orizzontale!$A$1:$AO$36,37,FALSE),NA())</f>
        <v>#N/A</v>
      </c>
      <c r="AW11" t="e">
        <f>IF($A11=TRUE,VLOOKUP($B11,[1]orizzontale!$A$1:$AO$36,38,FALSE),NA())</f>
        <v>#N/A</v>
      </c>
      <c r="AX11" t="e">
        <f>IF($A11=TRUE,VLOOKUP($B11,[1]orizzontale!$A$1:$AO$36,39,FALSE),NA())</f>
        <v>#N/A</v>
      </c>
      <c r="AY11" t="e">
        <f>IF($A11=TRUE,VLOOKUP($B11,[1]orizzontale!$A$1:$AO$36,40,FALSE),NA())</f>
        <v>#N/A</v>
      </c>
      <c r="AZ11" t="e">
        <f>IF($A11=TRUE,VLOOKUP($B11,[1]orizzontale!$A$1:$AO$36,41,FALSE),NA())</f>
        <v>#N/A</v>
      </c>
    </row>
    <row r="12" spans="1:52" x14ac:dyDescent="0.3">
      <c r="A12" t="e">
        <f>IF(B12=[1]orizzontale!$A11,TRUE,NA())</f>
        <v>#N/A</v>
      </c>
      <c r="B12">
        <f t="shared" si="0"/>
        <v>911</v>
      </c>
      <c r="C12" s="5">
        <v>0.09</v>
      </c>
      <c r="D12">
        <v>4.76</v>
      </c>
      <c r="E12" s="8">
        <v>6.14</v>
      </c>
      <c r="F12" s="10">
        <v>-1.33</v>
      </c>
      <c r="G12" s="12">
        <v>0</v>
      </c>
      <c r="H12" s="12">
        <v>0</v>
      </c>
      <c r="I12" s="12">
        <v>3</v>
      </c>
      <c r="J12" s="2" t="s">
        <v>60</v>
      </c>
      <c r="M12" t="e">
        <f>IF($A12=TRUE,VLOOKUP($B12,[1]orizzontale!$A$1:$AO$36,2,FALSE),NA())</f>
        <v>#N/A</v>
      </c>
      <c r="N12" t="e">
        <f>IF($A12=TRUE,VLOOKUP($B12,[1]orizzontale!$A$1:$AO$36,3,FALSE),NA())</f>
        <v>#N/A</v>
      </c>
      <c r="O12" t="e">
        <f>IF($A12=TRUE,VLOOKUP($B12,[1]orizzontale!$A$1:$AO$36,4,FALSE),NA())</f>
        <v>#N/A</v>
      </c>
      <c r="P12" t="e">
        <f>IF($A12=TRUE,VLOOKUP($B12,[1]orizzontale!$A$1:$AO$36,5,FALSE),NA())</f>
        <v>#N/A</v>
      </c>
      <c r="Q12" t="e">
        <f>IF($A12=TRUE,VLOOKUP($B12,[1]orizzontale!$A$1:$AO$36,6,FALSE),NA())</f>
        <v>#N/A</v>
      </c>
      <c r="R12" t="e">
        <f>IF($A12=TRUE,VLOOKUP($B12,[1]orizzontale!$A$1:$AO$36,7,FALSE),NA())</f>
        <v>#N/A</v>
      </c>
      <c r="S12" t="e">
        <f>IF($A12=TRUE,VLOOKUP($B12,[1]orizzontale!$A$1:$AO$36,8,FALSE),NA())</f>
        <v>#N/A</v>
      </c>
      <c r="T12" t="e">
        <f>IF($A12=TRUE,VLOOKUP($B12,[1]orizzontale!$A$1:$AO$36,9,FALSE),NA())</f>
        <v>#N/A</v>
      </c>
      <c r="U12" t="e">
        <f>IF($A12=TRUE,VLOOKUP($B12,[1]orizzontale!$A$1:$AO$36,10,FALSE),NA())</f>
        <v>#N/A</v>
      </c>
      <c r="V12" t="e">
        <f>IF($A12=TRUE,VLOOKUP($B12,[1]orizzontale!$A$1:$AO$36,11,FALSE),NA())</f>
        <v>#N/A</v>
      </c>
      <c r="W12" t="e">
        <f>IF($A12=TRUE,VLOOKUP($B12,[1]orizzontale!$A$1:$AO$36,12,FALSE),NA())</f>
        <v>#N/A</v>
      </c>
      <c r="X12" t="e">
        <f>IF($A12=TRUE,VLOOKUP($B12,[1]orizzontale!$A$1:$AO$36,13,FALSE),NA())</f>
        <v>#N/A</v>
      </c>
      <c r="Y12" t="e">
        <f>IF($A12=TRUE,VLOOKUP($B12,[1]orizzontale!$A$1:$AO$36,14,FALSE),NA())</f>
        <v>#N/A</v>
      </c>
      <c r="Z12" t="e">
        <f>IF($A12=TRUE,VLOOKUP($B12,[1]orizzontale!$A$1:$AO$36,15,FALSE),NA())</f>
        <v>#N/A</v>
      </c>
      <c r="AA12" t="e">
        <f>IF($A12=TRUE,VLOOKUP($B12,[1]orizzontale!$A$1:$AO$36,16,FALSE),NA())</f>
        <v>#N/A</v>
      </c>
      <c r="AB12" t="e">
        <f>IF($A12=TRUE,VLOOKUP($B12,[1]orizzontale!$A$1:$AO$36,17,FALSE),NA())</f>
        <v>#N/A</v>
      </c>
      <c r="AC12" t="e">
        <f>IF($A12=TRUE,VLOOKUP($B12,[1]orizzontale!$A$1:$AO$36,18,FALSE),NA())</f>
        <v>#N/A</v>
      </c>
      <c r="AD12" t="e">
        <f>IF($A12=TRUE,VLOOKUP($B12,[1]orizzontale!$A$1:$AO$36,19,FALSE),NA())</f>
        <v>#N/A</v>
      </c>
      <c r="AE12" t="e">
        <f>IF($A12=TRUE,VLOOKUP($B12,[1]orizzontale!$A$1:$AO$36,20,FALSE),NA())</f>
        <v>#N/A</v>
      </c>
      <c r="AF12" t="e">
        <f>IF($A12=TRUE,VLOOKUP($B12,[1]orizzontale!$A$1:$AO$36,21,FALSE),NA())</f>
        <v>#N/A</v>
      </c>
      <c r="AG12" t="e">
        <f>IF($A12=TRUE,VLOOKUP($B12,[1]orizzontale!$A$1:$AO$36,22,FALSE),NA())</f>
        <v>#N/A</v>
      </c>
      <c r="AH12" t="e">
        <f>IF($A12=TRUE,VLOOKUP($B12,[1]orizzontale!$A$1:$AO$36,23,FALSE),NA())</f>
        <v>#N/A</v>
      </c>
      <c r="AI12" t="e">
        <f>IF($A12=TRUE,VLOOKUP($B12,[1]orizzontale!$A$1:$AO$36,24,FALSE),NA())</f>
        <v>#N/A</v>
      </c>
      <c r="AJ12" t="e">
        <f>IF($A12=TRUE,VLOOKUP($B12,[1]orizzontale!$A$1:$AO$36,25,FALSE),NA())</f>
        <v>#N/A</v>
      </c>
      <c r="AK12" t="e">
        <f>IF($A12=TRUE,VLOOKUP($B12,[1]orizzontale!$A$1:$AO$36,26,FALSE),NA())</f>
        <v>#N/A</v>
      </c>
      <c r="AL12" t="e">
        <f>IF($A12=TRUE,VLOOKUP($B12,[1]orizzontale!$A$1:$AO$36,27,FALSE),NA())</f>
        <v>#N/A</v>
      </c>
      <c r="AM12" t="e">
        <f>IF($A12=TRUE,VLOOKUP($B12,[1]orizzontale!$A$1:$AO$36,28,FALSE),NA())</f>
        <v>#N/A</v>
      </c>
      <c r="AN12" t="e">
        <f>IF($A12=TRUE,VLOOKUP($B12,[1]orizzontale!$A$1:$AO$36,29,FALSE),NA())</f>
        <v>#N/A</v>
      </c>
      <c r="AO12" t="e">
        <f>IF($A12=TRUE,VLOOKUP($B12,[1]orizzontale!$A$1:$AO$36,30,FALSE),NA())</f>
        <v>#N/A</v>
      </c>
      <c r="AP12" t="e">
        <f>IF($A12=TRUE,VLOOKUP($B12,[1]orizzontale!$A$1:$AO$36,31,FALSE),NA())</f>
        <v>#N/A</v>
      </c>
      <c r="AQ12" t="e">
        <f>IF($A12=TRUE,VLOOKUP($B12,[1]orizzontale!$A$1:$AO$36,32,FALSE),NA())</f>
        <v>#N/A</v>
      </c>
      <c r="AR12" t="e">
        <f>IF($A12=TRUE,VLOOKUP($B12,[1]orizzontale!$A$1:$AO$36,33,FALSE),NA())</f>
        <v>#N/A</v>
      </c>
      <c r="AS12" t="e">
        <f>IF($A12=TRUE,VLOOKUP($B12,[1]orizzontale!$A$1:$AO$36,34,FALSE),NA())</f>
        <v>#N/A</v>
      </c>
      <c r="AT12" t="e">
        <f>IF($A12=TRUE,VLOOKUP($B12,[1]orizzontale!$A$1:$AO$36,35,FALSE),NA())</f>
        <v>#N/A</v>
      </c>
      <c r="AU12" t="e">
        <f>IF($A12=TRUE,VLOOKUP($B12,[1]orizzontale!$A$1:$AO$36,36,FALSE),NA())</f>
        <v>#N/A</v>
      </c>
      <c r="AV12" t="e">
        <f>IF($A12=TRUE,VLOOKUP($B12,[1]orizzontale!$A$1:$AO$36,37,FALSE),NA())</f>
        <v>#N/A</v>
      </c>
      <c r="AW12" t="e">
        <f>IF($A12=TRUE,VLOOKUP($B12,[1]orizzontale!$A$1:$AO$36,38,FALSE),NA())</f>
        <v>#N/A</v>
      </c>
      <c r="AX12" t="e">
        <f>IF($A12=TRUE,VLOOKUP($B12,[1]orizzontale!$A$1:$AO$36,39,FALSE),NA())</f>
        <v>#N/A</v>
      </c>
      <c r="AY12" t="e">
        <f>IF($A12=TRUE,VLOOKUP($B12,[1]orizzontale!$A$1:$AO$36,40,FALSE),NA())</f>
        <v>#N/A</v>
      </c>
      <c r="AZ12" t="e">
        <f>IF($A12=TRUE,VLOOKUP($B12,[1]orizzontale!$A$1:$AO$36,41,FALSE),NA())</f>
        <v>#N/A</v>
      </c>
    </row>
    <row r="13" spans="1:52" x14ac:dyDescent="0.3">
      <c r="A13" t="e">
        <f>IF(B13=[1]orizzontale!$A12,TRUE,NA())</f>
        <v>#N/A</v>
      </c>
      <c r="B13">
        <f t="shared" si="0"/>
        <v>912</v>
      </c>
      <c r="C13" s="5">
        <v>0.12</v>
      </c>
      <c r="D13">
        <v>4.76</v>
      </c>
      <c r="E13" s="8">
        <v>6.14</v>
      </c>
      <c r="F13" s="10">
        <v>-1.32</v>
      </c>
      <c r="G13" s="12">
        <v>0</v>
      </c>
      <c r="H13" s="12">
        <v>0</v>
      </c>
      <c r="I13" s="12">
        <v>2</v>
      </c>
      <c r="J13" s="2" t="s">
        <v>61</v>
      </c>
      <c r="M13" t="e">
        <f>IF($A13=TRUE,VLOOKUP($B13,[1]orizzontale!$A$1:$AO$36,2,FALSE),NA())</f>
        <v>#N/A</v>
      </c>
      <c r="N13" t="e">
        <f>IF($A13=TRUE,VLOOKUP($B13,[1]orizzontale!$A$1:$AO$36,3,FALSE),NA())</f>
        <v>#N/A</v>
      </c>
      <c r="O13" t="e">
        <f>IF($A13=TRUE,VLOOKUP($B13,[1]orizzontale!$A$1:$AO$36,4,FALSE),NA())</f>
        <v>#N/A</v>
      </c>
      <c r="P13" t="e">
        <f>IF($A13=TRUE,VLOOKUP($B13,[1]orizzontale!$A$1:$AO$36,5,FALSE),NA())</f>
        <v>#N/A</v>
      </c>
      <c r="Q13" t="e">
        <f>IF($A13=TRUE,VLOOKUP($B13,[1]orizzontale!$A$1:$AO$36,6,FALSE),NA())</f>
        <v>#N/A</v>
      </c>
      <c r="R13" t="e">
        <f>IF($A13=TRUE,VLOOKUP($B13,[1]orizzontale!$A$1:$AO$36,7,FALSE),NA())</f>
        <v>#N/A</v>
      </c>
      <c r="S13" t="e">
        <f>IF($A13=TRUE,VLOOKUP($B13,[1]orizzontale!$A$1:$AO$36,8,FALSE),NA())</f>
        <v>#N/A</v>
      </c>
      <c r="T13" t="e">
        <f>IF($A13=TRUE,VLOOKUP($B13,[1]orizzontale!$A$1:$AO$36,9,FALSE),NA())</f>
        <v>#N/A</v>
      </c>
      <c r="U13" t="e">
        <f>IF($A13=TRUE,VLOOKUP($B13,[1]orizzontale!$A$1:$AO$36,10,FALSE),NA())</f>
        <v>#N/A</v>
      </c>
      <c r="V13" t="e">
        <f>IF($A13=TRUE,VLOOKUP($B13,[1]orizzontale!$A$1:$AO$36,11,FALSE),NA())</f>
        <v>#N/A</v>
      </c>
      <c r="W13" t="e">
        <f>IF($A13=TRUE,VLOOKUP($B13,[1]orizzontale!$A$1:$AO$36,12,FALSE),NA())</f>
        <v>#N/A</v>
      </c>
      <c r="X13" t="e">
        <f>IF($A13=TRUE,VLOOKUP($B13,[1]orizzontale!$A$1:$AO$36,13,FALSE),NA())</f>
        <v>#N/A</v>
      </c>
      <c r="Y13" t="e">
        <f>IF($A13=TRUE,VLOOKUP($B13,[1]orizzontale!$A$1:$AO$36,14,FALSE),NA())</f>
        <v>#N/A</v>
      </c>
      <c r="Z13" t="e">
        <f>IF($A13=TRUE,VLOOKUP($B13,[1]orizzontale!$A$1:$AO$36,15,FALSE),NA())</f>
        <v>#N/A</v>
      </c>
      <c r="AA13" t="e">
        <f>IF($A13=TRUE,VLOOKUP($B13,[1]orizzontale!$A$1:$AO$36,16,FALSE),NA())</f>
        <v>#N/A</v>
      </c>
      <c r="AB13" t="e">
        <f>IF($A13=TRUE,VLOOKUP($B13,[1]orizzontale!$A$1:$AO$36,17,FALSE),NA())</f>
        <v>#N/A</v>
      </c>
      <c r="AC13" t="e">
        <f>IF($A13=TRUE,VLOOKUP($B13,[1]orizzontale!$A$1:$AO$36,18,FALSE),NA())</f>
        <v>#N/A</v>
      </c>
      <c r="AD13" t="e">
        <f>IF($A13=TRUE,VLOOKUP($B13,[1]orizzontale!$A$1:$AO$36,19,FALSE),NA())</f>
        <v>#N/A</v>
      </c>
      <c r="AE13" t="e">
        <f>IF($A13=TRUE,VLOOKUP($B13,[1]orizzontale!$A$1:$AO$36,20,FALSE),NA())</f>
        <v>#N/A</v>
      </c>
      <c r="AF13" t="e">
        <f>IF($A13=TRUE,VLOOKUP($B13,[1]orizzontale!$A$1:$AO$36,21,FALSE),NA())</f>
        <v>#N/A</v>
      </c>
      <c r="AG13" t="e">
        <f>IF($A13=TRUE,VLOOKUP($B13,[1]orizzontale!$A$1:$AO$36,22,FALSE),NA())</f>
        <v>#N/A</v>
      </c>
      <c r="AH13" t="e">
        <f>IF($A13=TRUE,VLOOKUP($B13,[1]orizzontale!$A$1:$AO$36,23,FALSE),NA())</f>
        <v>#N/A</v>
      </c>
      <c r="AI13" t="e">
        <f>IF($A13=TRUE,VLOOKUP($B13,[1]orizzontale!$A$1:$AO$36,24,FALSE),NA())</f>
        <v>#N/A</v>
      </c>
      <c r="AJ13" t="e">
        <f>IF($A13=TRUE,VLOOKUP($B13,[1]orizzontale!$A$1:$AO$36,25,FALSE),NA())</f>
        <v>#N/A</v>
      </c>
      <c r="AK13" t="e">
        <f>IF($A13=TRUE,VLOOKUP($B13,[1]orizzontale!$A$1:$AO$36,26,FALSE),NA())</f>
        <v>#N/A</v>
      </c>
      <c r="AL13" t="e">
        <f>IF($A13=TRUE,VLOOKUP($B13,[1]orizzontale!$A$1:$AO$36,27,FALSE),NA())</f>
        <v>#N/A</v>
      </c>
      <c r="AM13" t="e">
        <f>IF($A13=TRUE,VLOOKUP($B13,[1]orizzontale!$A$1:$AO$36,28,FALSE),NA())</f>
        <v>#N/A</v>
      </c>
      <c r="AN13" t="e">
        <f>IF($A13=TRUE,VLOOKUP($B13,[1]orizzontale!$A$1:$AO$36,29,FALSE),NA())</f>
        <v>#N/A</v>
      </c>
      <c r="AO13" t="e">
        <f>IF($A13=TRUE,VLOOKUP($B13,[1]orizzontale!$A$1:$AO$36,30,FALSE),NA())</f>
        <v>#N/A</v>
      </c>
      <c r="AP13" t="e">
        <f>IF($A13=TRUE,VLOOKUP($B13,[1]orizzontale!$A$1:$AO$36,31,FALSE),NA())</f>
        <v>#N/A</v>
      </c>
      <c r="AQ13" t="e">
        <f>IF($A13=TRUE,VLOOKUP($B13,[1]orizzontale!$A$1:$AO$36,32,FALSE),NA())</f>
        <v>#N/A</v>
      </c>
      <c r="AR13" t="e">
        <f>IF($A13=TRUE,VLOOKUP($B13,[1]orizzontale!$A$1:$AO$36,33,FALSE),NA())</f>
        <v>#N/A</v>
      </c>
      <c r="AS13" t="e">
        <f>IF($A13=TRUE,VLOOKUP($B13,[1]orizzontale!$A$1:$AO$36,34,FALSE),NA())</f>
        <v>#N/A</v>
      </c>
      <c r="AT13" t="e">
        <f>IF($A13=TRUE,VLOOKUP($B13,[1]orizzontale!$A$1:$AO$36,35,FALSE),NA())</f>
        <v>#N/A</v>
      </c>
      <c r="AU13" t="e">
        <f>IF($A13=TRUE,VLOOKUP($B13,[1]orizzontale!$A$1:$AO$36,36,FALSE),NA())</f>
        <v>#N/A</v>
      </c>
      <c r="AV13" t="e">
        <f>IF($A13=TRUE,VLOOKUP($B13,[1]orizzontale!$A$1:$AO$36,37,FALSE),NA())</f>
        <v>#N/A</v>
      </c>
      <c r="AW13" t="e">
        <f>IF($A13=TRUE,VLOOKUP($B13,[1]orizzontale!$A$1:$AO$36,38,FALSE),NA())</f>
        <v>#N/A</v>
      </c>
      <c r="AX13" t="e">
        <f>IF($A13=TRUE,VLOOKUP($B13,[1]orizzontale!$A$1:$AO$36,39,FALSE),NA())</f>
        <v>#N/A</v>
      </c>
      <c r="AY13" t="e">
        <f>IF($A13=TRUE,VLOOKUP($B13,[1]orizzontale!$A$1:$AO$36,40,FALSE),NA())</f>
        <v>#N/A</v>
      </c>
      <c r="AZ13" t="e">
        <f>IF($A13=TRUE,VLOOKUP($B13,[1]orizzontale!$A$1:$AO$36,41,FALSE),NA())</f>
        <v>#N/A</v>
      </c>
    </row>
    <row r="14" spans="1:52" x14ac:dyDescent="0.3">
      <c r="A14" t="e">
        <f>IF(B14=[1]orizzontale!$A13,TRUE,NA())</f>
        <v>#N/A</v>
      </c>
      <c r="B14">
        <f t="shared" si="0"/>
        <v>913</v>
      </c>
      <c r="C14" s="5">
        <v>0.18</v>
      </c>
      <c r="D14">
        <v>4.76</v>
      </c>
      <c r="E14" s="8">
        <v>6.14</v>
      </c>
      <c r="F14" s="10">
        <v>-1.53</v>
      </c>
      <c r="G14" s="12">
        <v>0</v>
      </c>
      <c r="H14" s="12">
        <v>0</v>
      </c>
      <c r="I14" s="12">
        <v>4</v>
      </c>
      <c r="J14" s="2" t="s">
        <v>62</v>
      </c>
      <c r="M14" t="e">
        <f>IF($A14=TRUE,VLOOKUP($B14,[1]orizzontale!$A$1:$AO$36,2,FALSE),NA())</f>
        <v>#N/A</v>
      </c>
      <c r="N14" t="e">
        <f>IF($A14=TRUE,VLOOKUP($B14,[1]orizzontale!$A$1:$AO$36,3,FALSE),NA())</f>
        <v>#N/A</v>
      </c>
      <c r="O14" t="e">
        <f>IF($A14=TRUE,VLOOKUP($B14,[1]orizzontale!$A$1:$AO$36,4,FALSE),NA())</f>
        <v>#N/A</v>
      </c>
      <c r="P14" t="e">
        <f>IF($A14=TRUE,VLOOKUP($B14,[1]orizzontale!$A$1:$AO$36,5,FALSE),NA())</f>
        <v>#N/A</v>
      </c>
      <c r="Q14" t="e">
        <f>IF($A14=TRUE,VLOOKUP($B14,[1]orizzontale!$A$1:$AO$36,6,FALSE),NA())</f>
        <v>#N/A</v>
      </c>
      <c r="R14" t="e">
        <f>IF($A14=TRUE,VLOOKUP($B14,[1]orizzontale!$A$1:$AO$36,7,FALSE),NA())</f>
        <v>#N/A</v>
      </c>
      <c r="S14" t="e">
        <f>IF($A14=TRUE,VLOOKUP($B14,[1]orizzontale!$A$1:$AO$36,8,FALSE),NA())</f>
        <v>#N/A</v>
      </c>
      <c r="T14" t="e">
        <f>IF($A14=TRUE,VLOOKUP($B14,[1]orizzontale!$A$1:$AO$36,9,FALSE),NA())</f>
        <v>#N/A</v>
      </c>
      <c r="U14" t="e">
        <f>IF($A14=TRUE,VLOOKUP($B14,[1]orizzontale!$A$1:$AO$36,10,FALSE),NA())</f>
        <v>#N/A</v>
      </c>
      <c r="V14" t="e">
        <f>IF($A14=TRUE,VLOOKUP($B14,[1]orizzontale!$A$1:$AO$36,11,FALSE),NA())</f>
        <v>#N/A</v>
      </c>
      <c r="W14" t="e">
        <f>IF($A14=TRUE,VLOOKUP($B14,[1]orizzontale!$A$1:$AO$36,12,FALSE),NA())</f>
        <v>#N/A</v>
      </c>
      <c r="X14" t="e">
        <f>IF($A14=TRUE,VLOOKUP($B14,[1]orizzontale!$A$1:$AO$36,13,FALSE),NA())</f>
        <v>#N/A</v>
      </c>
      <c r="Y14" t="e">
        <f>IF($A14=TRUE,VLOOKUP($B14,[1]orizzontale!$A$1:$AO$36,14,FALSE),NA())</f>
        <v>#N/A</v>
      </c>
      <c r="Z14" t="e">
        <f>IF($A14=TRUE,VLOOKUP($B14,[1]orizzontale!$A$1:$AO$36,15,FALSE),NA())</f>
        <v>#N/A</v>
      </c>
      <c r="AA14" t="e">
        <f>IF($A14=TRUE,VLOOKUP($B14,[1]orizzontale!$A$1:$AO$36,16,FALSE),NA())</f>
        <v>#N/A</v>
      </c>
      <c r="AB14" t="e">
        <f>IF($A14=TRUE,VLOOKUP($B14,[1]orizzontale!$A$1:$AO$36,17,FALSE),NA())</f>
        <v>#N/A</v>
      </c>
      <c r="AC14" t="e">
        <f>IF($A14=TRUE,VLOOKUP($B14,[1]orizzontale!$A$1:$AO$36,18,FALSE),NA())</f>
        <v>#N/A</v>
      </c>
      <c r="AD14" t="e">
        <f>IF($A14=TRUE,VLOOKUP($B14,[1]orizzontale!$A$1:$AO$36,19,FALSE),NA())</f>
        <v>#N/A</v>
      </c>
      <c r="AE14" t="e">
        <f>IF($A14=TRUE,VLOOKUP($B14,[1]orizzontale!$A$1:$AO$36,20,FALSE),NA())</f>
        <v>#N/A</v>
      </c>
      <c r="AF14" t="e">
        <f>IF($A14=TRUE,VLOOKUP($B14,[1]orizzontale!$A$1:$AO$36,21,FALSE),NA())</f>
        <v>#N/A</v>
      </c>
      <c r="AG14" t="e">
        <f>IF($A14=TRUE,VLOOKUP($B14,[1]orizzontale!$A$1:$AO$36,22,FALSE),NA())</f>
        <v>#N/A</v>
      </c>
      <c r="AH14" t="e">
        <f>IF($A14=TRUE,VLOOKUP($B14,[1]orizzontale!$A$1:$AO$36,23,FALSE),NA())</f>
        <v>#N/A</v>
      </c>
      <c r="AI14" t="e">
        <f>IF($A14=TRUE,VLOOKUP($B14,[1]orizzontale!$A$1:$AO$36,24,FALSE),NA())</f>
        <v>#N/A</v>
      </c>
      <c r="AJ14" t="e">
        <f>IF($A14=TRUE,VLOOKUP($B14,[1]orizzontale!$A$1:$AO$36,25,FALSE),NA())</f>
        <v>#N/A</v>
      </c>
      <c r="AK14" t="e">
        <f>IF($A14=TRUE,VLOOKUP($B14,[1]orizzontale!$A$1:$AO$36,26,FALSE),NA())</f>
        <v>#N/A</v>
      </c>
      <c r="AL14" t="e">
        <f>IF($A14=TRUE,VLOOKUP($B14,[1]orizzontale!$A$1:$AO$36,27,FALSE),NA())</f>
        <v>#N/A</v>
      </c>
      <c r="AM14" t="e">
        <f>IF($A14=TRUE,VLOOKUP($B14,[1]orizzontale!$A$1:$AO$36,28,FALSE),NA())</f>
        <v>#N/A</v>
      </c>
      <c r="AN14" t="e">
        <f>IF($A14=TRUE,VLOOKUP($B14,[1]orizzontale!$A$1:$AO$36,29,FALSE),NA())</f>
        <v>#N/A</v>
      </c>
      <c r="AO14" t="e">
        <f>IF($A14=TRUE,VLOOKUP($B14,[1]orizzontale!$A$1:$AO$36,30,FALSE),NA())</f>
        <v>#N/A</v>
      </c>
      <c r="AP14" t="e">
        <f>IF($A14=TRUE,VLOOKUP($B14,[1]orizzontale!$A$1:$AO$36,31,FALSE),NA())</f>
        <v>#N/A</v>
      </c>
      <c r="AQ14" t="e">
        <f>IF($A14=TRUE,VLOOKUP($B14,[1]orizzontale!$A$1:$AO$36,32,FALSE),NA())</f>
        <v>#N/A</v>
      </c>
      <c r="AR14" t="e">
        <f>IF($A14=TRUE,VLOOKUP($B14,[1]orizzontale!$A$1:$AO$36,33,FALSE),NA())</f>
        <v>#N/A</v>
      </c>
      <c r="AS14" t="e">
        <f>IF($A14=TRUE,VLOOKUP($B14,[1]orizzontale!$A$1:$AO$36,34,FALSE),NA())</f>
        <v>#N/A</v>
      </c>
      <c r="AT14" t="e">
        <f>IF($A14=TRUE,VLOOKUP($B14,[1]orizzontale!$A$1:$AO$36,35,FALSE),NA())</f>
        <v>#N/A</v>
      </c>
      <c r="AU14" t="e">
        <f>IF($A14=TRUE,VLOOKUP($B14,[1]orizzontale!$A$1:$AO$36,36,FALSE),NA())</f>
        <v>#N/A</v>
      </c>
      <c r="AV14" t="e">
        <f>IF($A14=TRUE,VLOOKUP($B14,[1]orizzontale!$A$1:$AO$36,37,FALSE),NA())</f>
        <v>#N/A</v>
      </c>
      <c r="AW14" t="e">
        <f>IF($A14=TRUE,VLOOKUP($B14,[1]orizzontale!$A$1:$AO$36,38,FALSE),NA())</f>
        <v>#N/A</v>
      </c>
      <c r="AX14" t="e">
        <f>IF($A14=TRUE,VLOOKUP($B14,[1]orizzontale!$A$1:$AO$36,39,FALSE),NA())</f>
        <v>#N/A</v>
      </c>
      <c r="AY14" t="e">
        <f>IF($A14=TRUE,VLOOKUP($B14,[1]orizzontale!$A$1:$AO$36,40,FALSE),NA())</f>
        <v>#N/A</v>
      </c>
      <c r="AZ14" t="e">
        <f>IF($A14=TRUE,VLOOKUP($B14,[1]orizzontale!$A$1:$AO$36,41,FALSE),NA())</f>
        <v>#N/A</v>
      </c>
    </row>
    <row r="15" spans="1:52" x14ac:dyDescent="0.3">
      <c r="A15" t="e">
        <f>IF(B15=[1]orizzontale!$A14,TRUE,NA())</f>
        <v>#N/A</v>
      </c>
      <c r="B15">
        <f t="shared" si="0"/>
        <v>914</v>
      </c>
      <c r="C15" s="5">
        <v>0.21</v>
      </c>
      <c r="D15">
        <v>4.76</v>
      </c>
      <c r="E15" s="8">
        <v>6.14</v>
      </c>
      <c r="F15" s="10">
        <v>-1.23</v>
      </c>
      <c r="G15" s="12">
        <v>0</v>
      </c>
      <c r="H15" s="12">
        <v>0</v>
      </c>
      <c r="I15" s="12">
        <v>4</v>
      </c>
      <c r="J15" s="2" t="s">
        <v>63</v>
      </c>
      <c r="M15" t="e">
        <f>IF($A15=TRUE,VLOOKUP($B15,[1]orizzontale!$A$1:$AO$36,2,FALSE),NA())</f>
        <v>#N/A</v>
      </c>
      <c r="N15" t="e">
        <f>IF($A15=TRUE,VLOOKUP($B15,[1]orizzontale!$A$1:$AO$36,3,FALSE),NA())</f>
        <v>#N/A</v>
      </c>
      <c r="O15" t="e">
        <f>IF($A15=TRUE,VLOOKUP($B15,[1]orizzontale!$A$1:$AO$36,4,FALSE),NA())</f>
        <v>#N/A</v>
      </c>
      <c r="P15" t="e">
        <f>IF($A15=TRUE,VLOOKUP($B15,[1]orizzontale!$A$1:$AO$36,5,FALSE),NA())</f>
        <v>#N/A</v>
      </c>
      <c r="Q15" t="e">
        <f>IF($A15=TRUE,VLOOKUP($B15,[1]orizzontale!$A$1:$AO$36,6,FALSE),NA())</f>
        <v>#N/A</v>
      </c>
      <c r="R15" t="e">
        <f>IF($A15=TRUE,VLOOKUP($B15,[1]orizzontale!$A$1:$AO$36,7,FALSE),NA())</f>
        <v>#N/A</v>
      </c>
      <c r="S15" t="e">
        <f>IF($A15=TRUE,VLOOKUP($B15,[1]orizzontale!$A$1:$AO$36,8,FALSE),NA())</f>
        <v>#N/A</v>
      </c>
      <c r="T15" t="e">
        <f>IF($A15=TRUE,VLOOKUP($B15,[1]orizzontale!$A$1:$AO$36,9,FALSE),NA())</f>
        <v>#N/A</v>
      </c>
      <c r="U15" t="e">
        <f>IF($A15=TRUE,VLOOKUP($B15,[1]orizzontale!$A$1:$AO$36,10,FALSE),NA())</f>
        <v>#N/A</v>
      </c>
      <c r="V15" t="e">
        <f>IF($A15=TRUE,VLOOKUP($B15,[1]orizzontale!$A$1:$AO$36,11,FALSE),NA())</f>
        <v>#N/A</v>
      </c>
      <c r="W15" t="e">
        <f>IF($A15=TRUE,VLOOKUP($B15,[1]orizzontale!$A$1:$AO$36,12,FALSE),NA())</f>
        <v>#N/A</v>
      </c>
      <c r="X15" t="e">
        <f>IF($A15=TRUE,VLOOKUP($B15,[1]orizzontale!$A$1:$AO$36,13,FALSE),NA())</f>
        <v>#N/A</v>
      </c>
      <c r="Y15" t="e">
        <f>IF($A15=TRUE,VLOOKUP($B15,[1]orizzontale!$A$1:$AO$36,14,FALSE),NA())</f>
        <v>#N/A</v>
      </c>
      <c r="Z15" t="e">
        <f>IF($A15=TRUE,VLOOKUP($B15,[1]orizzontale!$A$1:$AO$36,15,FALSE),NA())</f>
        <v>#N/A</v>
      </c>
      <c r="AA15" t="e">
        <f>IF($A15=TRUE,VLOOKUP($B15,[1]orizzontale!$A$1:$AO$36,16,FALSE),NA())</f>
        <v>#N/A</v>
      </c>
      <c r="AB15" t="e">
        <f>IF($A15=TRUE,VLOOKUP($B15,[1]orizzontale!$A$1:$AO$36,17,FALSE),NA())</f>
        <v>#N/A</v>
      </c>
      <c r="AC15" t="e">
        <f>IF($A15=TRUE,VLOOKUP($B15,[1]orizzontale!$A$1:$AO$36,18,FALSE),NA())</f>
        <v>#N/A</v>
      </c>
      <c r="AD15" t="e">
        <f>IF($A15=TRUE,VLOOKUP($B15,[1]orizzontale!$A$1:$AO$36,19,FALSE),NA())</f>
        <v>#N/A</v>
      </c>
      <c r="AE15" t="e">
        <f>IF($A15=TRUE,VLOOKUP($B15,[1]orizzontale!$A$1:$AO$36,20,FALSE),NA())</f>
        <v>#N/A</v>
      </c>
      <c r="AF15" t="e">
        <f>IF($A15=TRUE,VLOOKUP($B15,[1]orizzontale!$A$1:$AO$36,21,FALSE),NA())</f>
        <v>#N/A</v>
      </c>
      <c r="AG15" t="e">
        <f>IF($A15=TRUE,VLOOKUP($B15,[1]orizzontale!$A$1:$AO$36,22,FALSE),NA())</f>
        <v>#N/A</v>
      </c>
      <c r="AH15" t="e">
        <f>IF($A15=TRUE,VLOOKUP($B15,[1]orizzontale!$A$1:$AO$36,23,FALSE),NA())</f>
        <v>#N/A</v>
      </c>
      <c r="AI15" t="e">
        <f>IF($A15=TRUE,VLOOKUP($B15,[1]orizzontale!$A$1:$AO$36,24,FALSE),NA())</f>
        <v>#N/A</v>
      </c>
      <c r="AJ15" t="e">
        <f>IF($A15=TRUE,VLOOKUP($B15,[1]orizzontale!$A$1:$AO$36,25,FALSE),NA())</f>
        <v>#N/A</v>
      </c>
      <c r="AK15" t="e">
        <f>IF($A15=TRUE,VLOOKUP($B15,[1]orizzontale!$A$1:$AO$36,26,FALSE),NA())</f>
        <v>#N/A</v>
      </c>
      <c r="AL15" t="e">
        <f>IF($A15=TRUE,VLOOKUP($B15,[1]orizzontale!$A$1:$AO$36,27,FALSE),NA())</f>
        <v>#N/A</v>
      </c>
      <c r="AM15" t="e">
        <f>IF($A15=TRUE,VLOOKUP($B15,[1]orizzontale!$A$1:$AO$36,28,FALSE),NA())</f>
        <v>#N/A</v>
      </c>
      <c r="AN15" t="e">
        <f>IF($A15=TRUE,VLOOKUP($B15,[1]orizzontale!$A$1:$AO$36,29,FALSE),NA())</f>
        <v>#N/A</v>
      </c>
      <c r="AO15" t="e">
        <f>IF($A15=TRUE,VLOOKUP($B15,[1]orizzontale!$A$1:$AO$36,30,FALSE),NA())</f>
        <v>#N/A</v>
      </c>
      <c r="AP15" t="e">
        <f>IF($A15=TRUE,VLOOKUP($B15,[1]orizzontale!$A$1:$AO$36,31,FALSE),NA())</f>
        <v>#N/A</v>
      </c>
      <c r="AQ15" t="e">
        <f>IF($A15=TRUE,VLOOKUP($B15,[1]orizzontale!$A$1:$AO$36,32,FALSE),NA())</f>
        <v>#N/A</v>
      </c>
      <c r="AR15" t="e">
        <f>IF($A15=TRUE,VLOOKUP($B15,[1]orizzontale!$A$1:$AO$36,33,FALSE),NA())</f>
        <v>#N/A</v>
      </c>
      <c r="AS15" t="e">
        <f>IF($A15=TRUE,VLOOKUP($B15,[1]orizzontale!$A$1:$AO$36,34,FALSE),NA())</f>
        <v>#N/A</v>
      </c>
      <c r="AT15" t="e">
        <f>IF($A15=TRUE,VLOOKUP($B15,[1]orizzontale!$A$1:$AO$36,35,FALSE),NA())</f>
        <v>#N/A</v>
      </c>
      <c r="AU15" t="e">
        <f>IF($A15=TRUE,VLOOKUP($B15,[1]orizzontale!$A$1:$AO$36,36,FALSE),NA())</f>
        <v>#N/A</v>
      </c>
      <c r="AV15" t="e">
        <f>IF($A15=TRUE,VLOOKUP($B15,[1]orizzontale!$A$1:$AO$36,37,FALSE),NA())</f>
        <v>#N/A</v>
      </c>
      <c r="AW15" t="e">
        <f>IF($A15=TRUE,VLOOKUP($B15,[1]orizzontale!$A$1:$AO$36,38,FALSE),NA())</f>
        <v>#N/A</v>
      </c>
      <c r="AX15" t="e">
        <f>IF($A15=TRUE,VLOOKUP($B15,[1]orizzontale!$A$1:$AO$36,39,FALSE),NA())</f>
        <v>#N/A</v>
      </c>
      <c r="AY15" t="e">
        <f>IF($A15=TRUE,VLOOKUP($B15,[1]orizzontale!$A$1:$AO$36,40,FALSE),NA())</f>
        <v>#N/A</v>
      </c>
      <c r="AZ15" t="e">
        <f>IF($A15=TRUE,VLOOKUP($B15,[1]orizzontale!$A$1:$AO$36,41,FALSE),NA())</f>
        <v>#N/A</v>
      </c>
    </row>
    <row r="16" spans="1:52" x14ac:dyDescent="0.3">
      <c r="A16" t="e">
        <f>IF(B16=[1]orizzontale!$A15,TRUE,NA())</f>
        <v>#N/A</v>
      </c>
      <c r="B16">
        <f t="shared" si="0"/>
        <v>915</v>
      </c>
      <c r="C16" s="5">
        <v>0.12</v>
      </c>
      <c r="D16">
        <v>4.76</v>
      </c>
      <c r="E16" s="8">
        <v>6.6</v>
      </c>
      <c r="F16" s="10">
        <v>-1.36</v>
      </c>
      <c r="G16" s="12">
        <v>0</v>
      </c>
      <c r="H16" s="12">
        <v>0</v>
      </c>
      <c r="I16" s="12">
        <v>1</v>
      </c>
      <c r="J16" s="2" t="s">
        <v>64</v>
      </c>
      <c r="M16" t="e">
        <f>IF($A16=TRUE,VLOOKUP($B16,[1]orizzontale!$A$1:$AO$36,2,FALSE),NA())</f>
        <v>#N/A</v>
      </c>
      <c r="N16" t="e">
        <f>IF($A16=TRUE,VLOOKUP($B16,[1]orizzontale!$A$1:$AO$36,3,FALSE),NA())</f>
        <v>#N/A</v>
      </c>
      <c r="O16" t="e">
        <f>IF($A16=TRUE,VLOOKUP($B16,[1]orizzontale!$A$1:$AO$36,4,FALSE),NA())</f>
        <v>#N/A</v>
      </c>
      <c r="P16" t="e">
        <f>IF($A16=TRUE,VLOOKUP($B16,[1]orizzontale!$A$1:$AO$36,5,FALSE),NA())</f>
        <v>#N/A</v>
      </c>
      <c r="Q16" t="e">
        <f>IF($A16=TRUE,VLOOKUP($B16,[1]orizzontale!$A$1:$AO$36,6,FALSE),NA())</f>
        <v>#N/A</v>
      </c>
      <c r="R16" t="e">
        <f>IF($A16=TRUE,VLOOKUP($B16,[1]orizzontale!$A$1:$AO$36,7,FALSE),NA())</f>
        <v>#N/A</v>
      </c>
      <c r="S16" t="e">
        <f>IF($A16=TRUE,VLOOKUP($B16,[1]orizzontale!$A$1:$AO$36,8,FALSE),NA())</f>
        <v>#N/A</v>
      </c>
      <c r="T16" t="e">
        <f>IF($A16=TRUE,VLOOKUP($B16,[1]orizzontale!$A$1:$AO$36,9,FALSE),NA())</f>
        <v>#N/A</v>
      </c>
      <c r="U16" t="e">
        <f>IF($A16=TRUE,VLOOKUP($B16,[1]orizzontale!$A$1:$AO$36,10,FALSE),NA())</f>
        <v>#N/A</v>
      </c>
      <c r="V16" t="e">
        <f>IF($A16=TRUE,VLOOKUP($B16,[1]orizzontale!$A$1:$AO$36,11,FALSE),NA())</f>
        <v>#N/A</v>
      </c>
      <c r="W16" t="e">
        <f>IF($A16=TRUE,VLOOKUP($B16,[1]orizzontale!$A$1:$AO$36,12,FALSE),NA())</f>
        <v>#N/A</v>
      </c>
      <c r="X16" t="e">
        <f>IF($A16=TRUE,VLOOKUP($B16,[1]orizzontale!$A$1:$AO$36,13,FALSE),NA())</f>
        <v>#N/A</v>
      </c>
      <c r="Y16" t="e">
        <f>IF($A16=TRUE,VLOOKUP($B16,[1]orizzontale!$A$1:$AO$36,14,FALSE),NA())</f>
        <v>#N/A</v>
      </c>
      <c r="Z16" t="e">
        <f>IF($A16=TRUE,VLOOKUP($B16,[1]orizzontale!$A$1:$AO$36,15,FALSE),NA())</f>
        <v>#N/A</v>
      </c>
      <c r="AA16" t="e">
        <f>IF($A16=TRUE,VLOOKUP($B16,[1]orizzontale!$A$1:$AO$36,16,FALSE),NA())</f>
        <v>#N/A</v>
      </c>
      <c r="AB16" t="e">
        <f>IF($A16=TRUE,VLOOKUP($B16,[1]orizzontale!$A$1:$AO$36,17,FALSE),NA())</f>
        <v>#N/A</v>
      </c>
      <c r="AC16" t="e">
        <f>IF($A16=TRUE,VLOOKUP($B16,[1]orizzontale!$A$1:$AO$36,18,FALSE),NA())</f>
        <v>#N/A</v>
      </c>
      <c r="AD16" t="e">
        <f>IF($A16=TRUE,VLOOKUP($B16,[1]orizzontale!$A$1:$AO$36,19,FALSE),NA())</f>
        <v>#N/A</v>
      </c>
      <c r="AE16" t="e">
        <f>IF($A16=TRUE,VLOOKUP($B16,[1]orizzontale!$A$1:$AO$36,20,FALSE),NA())</f>
        <v>#N/A</v>
      </c>
      <c r="AF16" t="e">
        <f>IF($A16=TRUE,VLOOKUP($B16,[1]orizzontale!$A$1:$AO$36,21,FALSE),NA())</f>
        <v>#N/A</v>
      </c>
      <c r="AG16" t="e">
        <f>IF($A16=TRUE,VLOOKUP($B16,[1]orizzontale!$A$1:$AO$36,22,FALSE),NA())</f>
        <v>#N/A</v>
      </c>
      <c r="AH16" t="e">
        <f>IF($A16=TRUE,VLOOKUP($B16,[1]orizzontale!$A$1:$AO$36,23,FALSE),NA())</f>
        <v>#N/A</v>
      </c>
      <c r="AI16" t="e">
        <f>IF($A16=TRUE,VLOOKUP($B16,[1]orizzontale!$A$1:$AO$36,24,FALSE),NA())</f>
        <v>#N/A</v>
      </c>
      <c r="AJ16" t="e">
        <f>IF($A16=TRUE,VLOOKUP($B16,[1]orizzontale!$A$1:$AO$36,25,FALSE),NA())</f>
        <v>#N/A</v>
      </c>
      <c r="AK16" t="e">
        <f>IF($A16=TRUE,VLOOKUP($B16,[1]orizzontale!$A$1:$AO$36,26,FALSE),NA())</f>
        <v>#N/A</v>
      </c>
      <c r="AL16" t="e">
        <f>IF($A16=TRUE,VLOOKUP($B16,[1]orizzontale!$A$1:$AO$36,27,FALSE),NA())</f>
        <v>#N/A</v>
      </c>
      <c r="AM16" t="e">
        <f>IF($A16=TRUE,VLOOKUP($B16,[1]orizzontale!$A$1:$AO$36,28,FALSE),NA())</f>
        <v>#N/A</v>
      </c>
      <c r="AN16" t="e">
        <f>IF($A16=TRUE,VLOOKUP($B16,[1]orizzontale!$A$1:$AO$36,29,FALSE),NA())</f>
        <v>#N/A</v>
      </c>
      <c r="AO16" t="e">
        <f>IF($A16=TRUE,VLOOKUP($B16,[1]orizzontale!$A$1:$AO$36,30,FALSE),NA())</f>
        <v>#N/A</v>
      </c>
      <c r="AP16" t="e">
        <f>IF($A16=TRUE,VLOOKUP($B16,[1]orizzontale!$A$1:$AO$36,31,FALSE),NA())</f>
        <v>#N/A</v>
      </c>
      <c r="AQ16" t="e">
        <f>IF($A16=TRUE,VLOOKUP($B16,[1]orizzontale!$A$1:$AO$36,32,FALSE),NA())</f>
        <v>#N/A</v>
      </c>
      <c r="AR16" t="e">
        <f>IF($A16=TRUE,VLOOKUP($B16,[1]orizzontale!$A$1:$AO$36,33,FALSE),NA())</f>
        <v>#N/A</v>
      </c>
      <c r="AS16" t="e">
        <f>IF($A16=TRUE,VLOOKUP($B16,[1]orizzontale!$A$1:$AO$36,34,FALSE),NA())</f>
        <v>#N/A</v>
      </c>
      <c r="AT16" t="e">
        <f>IF($A16=TRUE,VLOOKUP($B16,[1]orizzontale!$A$1:$AO$36,35,FALSE),NA())</f>
        <v>#N/A</v>
      </c>
      <c r="AU16" t="e">
        <f>IF($A16=TRUE,VLOOKUP($B16,[1]orizzontale!$A$1:$AO$36,36,FALSE),NA())</f>
        <v>#N/A</v>
      </c>
      <c r="AV16" t="e">
        <f>IF($A16=TRUE,VLOOKUP($B16,[1]orizzontale!$A$1:$AO$36,37,FALSE),NA())</f>
        <v>#N/A</v>
      </c>
      <c r="AW16" t="e">
        <f>IF($A16=TRUE,VLOOKUP($B16,[1]orizzontale!$A$1:$AO$36,38,FALSE),NA())</f>
        <v>#N/A</v>
      </c>
      <c r="AX16" t="e">
        <f>IF($A16=TRUE,VLOOKUP($B16,[1]orizzontale!$A$1:$AO$36,39,FALSE),NA())</f>
        <v>#N/A</v>
      </c>
      <c r="AY16" t="e">
        <f>IF($A16=TRUE,VLOOKUP($B16,[1]orizzontale!$A$1:$AO$36,40,FALSE),NA())</f>
        <v>#N/A</v>
      </c>
      <c r="AZ16" t="e">
        <f>IF($A16=TRUE,VLOOKUP($B16,[1]orizzontale!$A$1:$AO$36,41,FALSE),NA())</f>
        <v>#N/A</v>
      </c>
    </row>
    <row r="17" spans="1:52" x14ac:dyDescent="0.3">
      <c r="A17" t="e">
        <f>IF(B17=[1]orizzontale!$A16,TRUE,NA())</f>
        <v>#N/A</v>
      </c>
      <c r="B17">
        <f t="shared" si="0"/>
        <v>916</v>
      </c>
      <c r="C17" s="5">
        <v>0.06</v>
      </c>
      <c r="D17">
        <v>4.76</v>
      </c>
      <c r="E17" s="8">
        <v>6.14</v>
      </c>
      <c r="F17" s="10">
        <v>-1.58</v>
      </c>
      <c r="G17" s="12">
        <v>0</v>
      </c>
      <c r="H17" s="12">
        <v>0</v>
      </c>
      <c r="I17" s="12">
        <v>1</v>
      </c>
      <c r="J17" s="2" t="s">
        <v>65</v>
      </c>
      <c r="M17" t="e">
        <f>IF($A17=TRUE,VLOOKUP($B17,[1]orizzontale!$A$1:$AO$36,2,FALSE),NA())</f>
        <v>#N/A</v>
      </c>
      <c r="N17" t="e">
        <f>IF($A17=TRUE,VLOOKUP($B17,[1]orizzontale!$A$1:$AO$36,3,FALSE),NA())</f>
        <v>#N/A</v>
      </c>
      <c r="O17" t="e">
        <f>IF($A17=TRUE,VLOOKUP($B17,[1]orizzontale!$A$1:$AO$36,4,FALSE),NA())</f>
        <v>#N/A</v>
      </c>
      <c r="P17" t="e">
        <f>IF($A17=TRUE,VLOOKUP($B17,[1]orizzontale!$A$1:$AO$36,5,FALSE),NA())</f>
        <v>#N/A</v>
      </c>
      <c r="Q17" t="e">
        <f>IF($A17=TRUE,VLOOKUP($B17,[1]orizzontale!$A$1:$AO$36,6,FALSE),NA())</f>
        <v>#N/A</v>
      </c>
      <c r="R17" t="e">
        <f>IF($A17=TRUE,VLOOKUP($B17,[1]orizzontale!$A$1:$AO$36,7,FALSE),NA())</f>
        <v>#N/A</v>
      </c>
      <c r="S17" t="e">
        <f>IF($A17=TRUE,VLOOKUP($B17,[1]orizzontale!$A$1:$AO$36,8,FALSE),NA())</f>
        <v>#N/A</v>
      </c>
      <c r="T17" t="e">
        <f>IF($A17=TRUE,VLOOKUP($B17,[1]orizzontale!$A$1:$AO$36,9,FALSE),NA())</f>
        <v>#N/A</v>
      </c>
      <c r="U17" t="e">
        <f>IF($A17=TRUE,VLOOKUP($B17,[1]orizzontale!$A$1:$AO$36,10,FALSE),NA())</f>
        <v>#N/A</v>
      </c>
      <c r="V17" t="e">
        <f>IF($A17=TRUE,VLOOKUP($B17,[1]orizzontale!$A$1:$AO$36,11,FALSE),NA())</f>
        <v>#N/A</v>
      </c>
      <c r="W17" t="e">
        <f>IF($A17=TRUE,VLOOKUP($B17,[1]orizzontale!$A$1:$AO$36,12,FALSE),NA())</f>
        <v>#N/A</v>
      </c>
      <c r="X17" t="e">
        <f>IF($A17=TRUE,VLOOKUP($B17,[1]orizzontale!$A$1:$AO$36,13,FALSE),NA())</f>
        <v>#N/A</v>
      </c>
      <c r="Y17" t="e">
        <f>IF($A17=TRUE,VLOOKUP($B17,[1]orizzontale!$A$1:$AO$36,14,FALSE),NA())</f>
        <v>#N/A</v>
      </c>
      <c r="Z17" t="e">
        <f>IF($A17=TRUE,VLOOKUP($B17,[1]orizzontale!$A$1:$AO$36,15,FALSE),NA())</f>
        <v>#N/A</v>
      </c>
      <c r="AA17" t="e">
        <f>IF($A17=TRUE,VLOOKUP($B17,[1]orizzontale!$A$1:$AO$36,16,FALSE),NA())</f>
        <v>#N/A</v>
      </c>
      <c r="AB17" t="e">
        <f>IF($A17=TRUE,VLOOKUP($B17,[1]orizzontale!$A$1:$AO$36,17,FALSE),NA())</f>
        <v>#N/A</v>
      </c>
      <c r="AC17" t="e">
        <f>IF($A17=TRUE,VLOOKUP($B17,[1]orizzontale!$A$1:$AO$36,18,FALSE),NA())</f>
        <v>#N/A</v>
      </c>
      <c r="AD17" t="e">
        <f>IF($A17=TRUE,VLOOKUP($B17,[1]orizzontale!$A$1:$AO$36,19,FALSE),NA())</f>
        <v>#N/A</v>
      </c>
      <c r="AE17" t="e">
        <f>IF($A17=TRUE,VLOOKUP($B17,[1]orizzontale!$A$1:$AO$36,20,FALSE),NA())</f>
        <v>#N/A</v>
      </c>
      <c r="AF17" t="e">
        <f>IF($A17=TRUE,VLOOKUP($B17,[1]orizzontale!$A$1:$AO$36,21,FALSE),NA())</f>
        <v>#N/A</v>
      </c>
      <c r="AG17" t="e">
        <f>IF($A17=TRUE,VLOOKUP($B17,[1]orizzontale!$A$1:$AO$36,22,FALSE),NA())</f>
        <v>#N/A</v>
      </c>
      <c r="AH17" t="e">
        <f>IF($A17=TRUE,VLOOKUP($B17,[1]orizzontale!$A$1:$AO$36,23,FALSE),NA())</f>
        <v>#N/A</v>
      </c>
      <c r="AI17" t="e">
        <f>IF($A17=TRUE,VLOOKUP($B17,[1]orizzontale!$A$1:$AO$36,24,FALSE),NA())</f>
        <v>#N/A</v>
      </c>
      <c r="AJ17" t="e">
        <f>IF($A17=TRUE,VLOOKUP($B17,[1]orizzontale!$A$1:$AO$36,25,FALSE),NA())</f>
        <v>#N/A</v>
      </c>
      <c r="AK17" t="e">
        <f>IF($A17=TRUE,VLOOKUP($B17,[1]orizzontale!$A$1:$AO$36,26,FALSE),NA())</f>
        <v>#N/A</v>
      </c>
      <c r="AL17" t="e">
        <f>IF($A17=TRUE,VLOOKUP($B17,[1]orizzontale!$A$1:$AO$36,27,FALSE),NA())</f>
        <v>#N/A</v>
      </c>
      <c r="AM17" t="e">
        <f>IF($A17=TRUE,VLOOKUP($B17,[1]orizzontale!$A$1:$AO$36,28,FALSE),NA())</f>
        <v>#N/A</v>
      </c>
      <c r="AN17" t="e">
        <f>IF($A17=TRUE,VLOOKUP($B17,[1]orizzontale!$A$1:$AO$36,29,FALSE),NA())</f>
        <v>#N/A</v>
      </c>
      <c r="AO17" t="e">
        <f>IF($A17=TRUE,VLOOKUP($B17,[1]orizzontale!$A$1:$AO$36,30,FALSE),NA())</f>
        <v>#N/A</v>
      </c>
      <c r="AP17" t="e">
        <f>IF($A17=TRUE,VLOOKUP($B17,[1]orizzontale!$A$1:$AO$36,31,FALSE),NA())</f>
        <v>#N/A</v>
      </c>
      <c r="AQ17" t="e">
        <f>IF($A17=TRUE,VLOOKUP($B17,[1]orizzontale!$A$1:$AO$36,32,FALSE),NA())</f>
        <v>#N/A</v>
      </c>
      <c r="AR17" t="e">
        <f>IF($A17=TRUE,VLOOKUP($B17,[1]orizzontale!$A$1:$AO$36,33,FALSE),NA())</f>
        <v>#N/A</v>
      </c>
      <c r="AS17" t="e">
        <f>IF($A17=TRUE,VLOOKUP($B17,[1]orizzontale!$A$1:$AO$36,34,FALSE),NA())</f>
        <v>#N/A</v>
      </c>
      <c r="AT17" t="e">
        <f>IF($A17=TRUE,VLOOKUP($B17,[1]orizzontale!$A$1:$AO$36,35,FALSE),NA())</f>
        <v>#N/A</v>
      </c>
      <c r="AU17" t="e">
        <f>IF($A17=TRUE,VLOOKUP($B17,[1]orizzontale!$A$1:$AO$36,36,FALSE),NA())</f>
        <v>#N/A</v>
      </c>
      <c r="AV17" t="e">
        <f>IF($A17=TRUE,VLOOKUP($B17,[1]orizzontale!$A$1:$AO$36,37,FALSE),NA())</f>
        <v>#N/A</v>
      </c>
      <c r="AW17" t="e">
        <f>IF($A17=TRUE,VLOOKUP($B17,[1]orizzontale!$A$1:$AO$36,38,FALSE),NA())</f>
        <v>#N/A</v>
      </c>
      <c r="AX17" t="e">
        <f>IF($A17=TRUE,VLOOKUP($B17,[1]orizzontale!$A$1:$AO$36,39,FALSE),NA())</f>
        <v>#N/A</v>
      </c>
      <c r="AY17" t="e">
        <f>IF($A17=TRUE,VLOOKUP($B17,[1]orizzontale!$A$1:$AO$36,40,FALSE),NA())</f>
        <v>#N/A</v>
      </c>
      <c r="AZ17" t="e">
        <f>IF($A17=TRUE,VLOOKUP($B17,[1]orizzontale!$A$1:$AO$36,41,FALSE),NA())</f>
        <v>#N/A</v>
      </c>
    </row>
    <row r="18" spans="1:52" x14ac:dyDescent="0.3">
      <c r="A18" t="b">
        <f>IF(B18=[1]orizzontale!$A17,TRUE,NA())</f>
        <v>1</v>
      </c>
      <c r="B18">
        <f t="shared" si="0"/>
        <v>917</v>
      </c>
      <c r="C18" s="5">
        <v>0.12</v>
      </c>
      <c r="D18">
        <v>4.76</v>
      </c>
      <c r="E18" s="8">
        <v>6.14</v>
      </c>
      <c r="F18" s="10">
        <v>-1.01</v>
      </c>
      <c r="G18" s="12">
        <v>0</v>
      </c>
      <c r="H18" s="12">
        <v>0</v>
      </c>
      <c r="I18" s="12">
        <v>2</v>
      </c>
      <c r="J18" s="2" t="s">
        <v>66</v>
      </c>
      <c r="M18">
        <f>IF($A18=TRUE,VLOOKUP($B18,[1]orizzontale!$A$1:$AO$36,2,FALSE),NA())</f>
        <v>-183.79045387203556</v>
      </c>
      <c r="N18">
        <f>IF($A18=TRUE,VLOOKUP($B18,[1]orizzontale!$A$1:$AO$36,3,FALSE),NA())</f>
        <v>244.22926846880188</v>
      </c>
      <c r="O18">
        <f>IF($A18=TRUE,VLOOKUP($B18,[1]orizzontale!$A$1:$AO$36,4,FALSE),NA())</f>
        <v>-172.61176029546587</v>
      </c>
      <c r="P18">
        <f>IF($A18=TRUE,VLOOKUP($B18,[1]orizzontale!$A$1:$AO$36,5,FALSE),NA())</f>
        <v>280.29904994977358</v>
      </c>
      <c r="Q18">
        <f>IF($A18=TRUE,VLOOKUP($B18,[1]orizzontale!$A$1:$AO$36,6,FALSE),NA())</f>
        <v>-63.391105822701704</v>
      </c>
      <c r="R18">
        <f>IF($A18=TRUE,VLOOKUP($B18,[1]orizzontale!$A$1:$AO$36,7,FALSE),NA())</f>
        <v>180.04131386270373</v>
      </c>
      <c r="S18">
        <f>IF($A18=TRUE,VLOOKUP($B18,[1]orizzontale!$A$1:$AO$36,8,FALSE),NA())</f>
        <v>-45.983074466287569</v>
      </c>
      <c r="T18">
        <f>IF($A18=TRUE,VLOOKUP($B18,[1]orizzontale!$A$1:$AO$36,9,FALSE),NA())</f>
        <v>138.05158388810327</v>
      </c>
      <c r="U18">
        <f>IF($A18=TRUE,VLOOKUP($B18,[1]orizzontale!$A$1:$AO$36,10,FALSE),NA())</f>
        <v>-32.635083305087463</v>
      </c>
      <c r="V18">
        <f>IF($A18=TRUE,VLOOKUP($B18,[1]orizzontale!$A$1:$AO$36,11,FALSE),NA())</f>
        <v>59.732592379245908</v>
      </c>
      <c r="W18">
        <f>IF($A18=TRUE,VLOOKUP($B18,[1]orizzontale!$A$1:$AO$36,12,FALSE),NA())</f>
        <v>-83.65367811775009</v>
      </c>
      <c r="X18">
        <f>IF($A18=TRUE,VLOOKUP($B18,[1]orizzontale!$A$1:$AO$36,13,FALSE),NA())</f>
        <v>151.438929483057</v>
      </c>
      <c r="Y18">
        <f>IF($A18=TRUE,VLOOKUP($B18,[1]orizzontale!$A$1:$AO$36,14,FALSE),NA())</f>
        <v>-183.79045387203556</v>
      </c>
      <c r="Z18">
        <f>IF($A18=TRUE,VLOOKUP($B18,[1]orizzontale!$A$1:$AO$36,15,FALSE),NA())</f>
        <v>244.22926846880188</v>
      </c>
      <c r="AA18">
        <f>IF($A18=TRUE,VLOOKUP($B18,[1]orizzontale!$A$1:$AO$36,16,FALSE),NA())</f>
        <v>0</v>
      </c>
      <c r="AB18">
        <f>IF($A18=TRUE,VLOOKUP($B18,[1]orizzontale!$A$1:$AO$36,17,FALSE),NA())</f>
        <v>0</v>
      </c>
      <c r="AC18">
        <f>IF($A18=TRUE,VLOOKUP($B18,[1]orizzontale!$A$1:$AO$36,18,FALSE),NA())</f>
        <v>0</v>
      </c>
      <c r="AD18">
        <f>IF($A18=TRUE,VLOOKUP($B18,[1]orizzontale!$A$1:$AO$36,19,FALSE),NA())</f>
        <v>0</v>
      </c>
      <c r="AE18">
        <f>IF($A18=TRUE,VLOOKUP($B18,[1]orizzontale!$A$1:$AO$36,20,FALSE),NA())</f>
        <v>0</v>
      </c>
      <c r="AF18">
        <f>IF($A18=TRUE,VLOOKUP($B18,[1]orizzontale!$A$1:$AO$36,21,FALSE),NA())</f>
        <v>0</v>
      </c>
      <c r="AG18">
        <f>IF($A18=TRUE,VLOOKUP($B18,[1]orizzontale!$A$1:$AO$36,22,FALSE),NA())</f>
        <v>0</v>
      </c>
      <c r="AH18">
        <f>IF($A18=TRUE,VLOOKUP($B18,[1]orizzontale!$A$1:$AO$36,23,FALSE),NA())</f>
        <v>0</v>
      </c>
      <c r="AI18">
        <f>IF($A18=TRUE,VLOOKUP($B18,[1]orizzontale!$A$1:$AO$36,24,FALSE),NA())</f>
        <v>0</v>
      </c>
      <c r="AJ18">
        <f>IF($A18=TRUE,VLOOKUP($B18,[1]orizzontale!$A$1:$AO$36,25,FALSE),NA())</f>
        <v>0</v>
      </c>
      <c r="AK18">
        <f>IF($A18=TRUE,VLOOKUP($B18,[1]orizzontale!$A$1:$AO$36,26,FALSE),NA())</f>
        <v>0</v>
      </c>
      <c r="AL18">
        <f>IF($A18=TRUE,VLOOKUP($B18,[1]orizzontale!$A$1:$AO$36,27,FALSE),NA())</f>
        <v>0</v>
      </c>
      <c r="AM18">
        <f>IF($A18=TRUE,VLOOKUP($B18,[1]orizzontale!$A$1:$AO$36,28,FALSE),NA())</f>
        <v>0</v>
      </c>
      <c r="AN18">
        <f>IF($A18=TRUE,VLOOKUP($B18,[1]orizzontale!$A$1:$AO$36,29,FALSE),NA())</f>
        <v>0</v>
      </c>
      <c r="AO18">
        <f>IF($A18=TRUE,VLOOKUP($B18,[1]orizzontale!$A$1:$AO$36,30,FALSE),NA())</f>
        <v>0</v>
      </c>
      <c r="AP18">
        <f>IF($A18=TRUE,VLOOKUP($B18,[1]orizzontale!$A$1:$AO$36,31,FALSE),NA())</f>
        <v>0</v>
      </c>
      <c r="AQ18">
        <f>IF($A18=TRUE,VLOOKUP($B18,[1]orizzontale!$A$1:$AO$36,32,FALSE),NA())</f>
        <v>0</v>
      </c>
      <c r="AR18">
        <f>IF($A18=TRUE,VLOOKUP($B18,[1]orizzontale!$A$1:$AO$36,33,FALSE),NA())</f>
        <v>0</v>
      </c>
      <c r="AS18">
        <f>IF($A18=TRUE,VLOOKUP($B18,[1]orizzontale!$A$1:$AO$36,34,FALSE),NA())</f>
        <v>0</v>
      </c>
      <c r="AT18">
        <f>IF($A18=TRUE,VLOOKUP($B18,[1]orizzontale!$A$1:$AO$36,35,FALSE),NA())</f>
        <v>0</v>
      </c>
      <c r="AU18">
        <f>IF($A18=TRUE,VLOOKUP($B18,[1]orizzontale!$A$1:$AO$36,36,FALSE),NA())</f>
        <v>0</v>
      </c>
      <c r="AV18">
        <f>IF($A18=TRUE,VLOOKUP($B18,[1]orizzontale!$A$1:$AO$36,37,FALSE),NA())</f>
        <v>0</v>
      </c>
      <c r="AW18">
        <f>IF($A18=TRUE,VLOOKUP($B18,[1]orizzontale!$A$1:$AO$36,38,FALSE),NA())</f>
        <v>0</v>
      </c>
      <c r="AX18">
        <f>IF($A18=TRUE,VLOOKUP($B18,[1]orizzontale!$A$1:$AO$36,39,FALSE),NA())</f>
        <v>0</v>
      </c>
      <c r="AY18">
        <f>IF($A18=TRUE,VLOOKUP($B18,[1]orizzontale!$A$1:$AO$36,40,FALSE),NA())</f>
        <v>0</v>
      </c>
      <c r="AZ18">
        <f>IF($A18=TRUE,VLOOKUP($B18,[1]orizzontale!$A$1:$AO$36,41,FALSE),NA())</f>
        <v>0</v>
      </c>
    </row>
    <row r="19" spans="1:52" x14ac:dyDescent="0.3">
      <c r="A19" t="b">
        <f>IF(B19=[1]orizzontale!$A18,TRUE,NA())</f>
        <v>1</v>
      </c>
      <c r="B19">
        <f t="shared" si="0"/>
        <v>918</v>
      </c>
      <c r="C19" s="5">
        <v>0.21</v>
      </c>
      <c r="D19">
        <v>4.76</v>
      </c>
      <c r="E19" s="8">
        <v>6.37</v>
      </c>
      <c r="F19" s="10">
        <v>-1.1100000000000001</v>
      </c>
      <c r="G19" s="12">
        <v>0</v>
      </c>
      <c r="H19" s="12">
        <v>0</v>
      </c>
      <c r="I19" s="12">
        <v>4</v>
      </c>
      <c r="J19" s="2" t="s">
        <v>67</v>
      </c>
      <c r="M19">
        <f>IF($A19=TRUE,VLOOKUP($B19,[1]orizzontale!$A$1:$AO$36,2,FALSE),NA())</f>
        <v>-197.29806983193058</v>
      </c>
      <c r="N19">
        <f>IF($A19=TRUE,VLOOKUP($B19,[1]orizzontale!$A$1:$AO$36,3,FALSE),NA())</f>
        <v>209.94083029277249</v>
      </c>
      <c r="O19">
        <f>IF($A19=TRUE,VLOOKUP($B19,[1]orizzontale!$A$1:$AO$36,4,FALSE),NA())</f>
        <v>-183.79045387203556</v>
      </c>
      <c r="P19">
        <f>IF($A19=TRUE,VLOOKUP($B19,[1]orizzontale!$A$1:$AO$36,5,FALSE),NA())</f>
        <v>244.22926846880188</v>
      </c>
      <c r="Q19">
        <f>IF($A19=TRUE,VLOOKUP($B19,[1]orizzontale!$A$1:$AO$36,6,FALSE),NA())</f>
        <v>-83.65367811775009</v>
      </c>
      <c r="R19">
        <f>IF($A19=TRUE,VLOOKUP($B19,[1]orizzontale!$A$1:$AO$36,7,FALSE),NA())</f>
        <v>151.438929483057</v>
      </c>
      <c r="S19">
        <f>IF($A19=TRUE,VLOOKUP($B19,[1]orizzontale!$A$1:$AO$36,8,FALSE),NA())</f>
        <v>-32.635083305087463</v>
      </c>
      <c r="T19">
        <f>IF($A19=TRUE,VLOOKUP($B19,[1]orizzontale!$A$1:$AO$36,9,FALSE),NA())</f>
        <v>59.732592379245908</v>
      </c>
      <c r="U19">
        <f>IF($A19=TRUE,VLOOKUP($B19,[1]orizzontale!$A$1:$AO$36,10,FALSE),NA())</f>
        <v>-17.160734215818231</v>
      </c>
      <c r="V19">
        <f>IF($A19=TRUE,VLOOKUP($B19,[1]orizzontale!$A$1:$AO$36,11,FALSE),NA())</f>
        <v>23.522850591671652</v>
      </c>
      <c r="W19">
        <f>IF($A19=TRUE,VLOOKUP($B19,[1]orizzontale!$A$1:$AO$36,12,FALSE),NA())</f>
        <v>-25.1395839749453</v>
      </c>
      <c r="X19">
        <f>IF($A19=TRUE,VLOOKUP($B19,[1]orizzontale!$A$1:$AO$36,13,FALSE),NA())</f>
        <v>-8.9196326876161613</v>
      </c>
      <c r="Y19">
        <f>IF($A19=TRUE,VLOOKUP($B19,[1]orizzontale!$A$1:$AO$36,14,FALSE),NA())</f>
        <v>-115.89095098340138</v>
      </c>
      <c r="Z19">
        <f>IF($A19=TRUE,VLOOKUP($B19,[1]orizzontale!$A$1:$AO$36,15,FALSE),NA())</f>
        <v>122.51471348545979</v>
      </c>
      <c r="AA19">
        <f>IF($A19=TRUE,VLOOKUP($B19,[1]orizzontale!$A$1:$AO$36,16,FALSE),NA())</f>
        <v>-197.29806983193058</v>
      </c>
      <c r="AB19">
        <f>IF($A19=TRUE,VLOOKUP($B19,[1]orizzontale!$A$1:$AO$36,17,FALSE),NA())</f>
        <v>209.94083029277249</v>
      </c>
      <c r="AC19">
        <f>IF($A19=TRUE,VLOOKUP($B19,[1]orizzontale!$A$1:$AO$36,18,FALSE),NA())</f>
        <v>0</v>
      </c>
      <c r="AD19">
        <f>IF($A19=TRUE,VLOOKUP($B19,[1]orizzontale!$A$1:$AO$36,19,FALSE),NA())</f>
        <v>0</v>
      </c>
      <c r="AE19">
        <f>IF($A19=TRUE,VLOOKUP($B19,[1]orizzontale!$A$1:$AO$36,20,FALSE),NA())</f>
        <v>0</v>
      </c>
      <c r="AF19">
        <f>IF($A19=TRUE,VLOOKUP($B19,[1]orizzontale!$A$1:$AO$36,21,FALSE),NA())</f>
        <v>0</v>
      </c>
      <c r="AG19">
        <f>IF($A19=TRUE,VLOOKUP($B19,[1]orizzontale!$A$1:$AO$36,22,FALSE),NA())</f>
        <v>0</v>
      </c>
      <c r="AH19">
        <f>IF($A19=TRUE,VLOOKUP($B19,[1]orizzontale!$A$1:$AO$36,23,FALSE),NA())</f>
        <v>0</v>
      </c>
      <c r="AI19">
        <f>IF($A19=TRUE,VLOOKUP($B19,[1]orizzontale!$A$1:$AO$36,24,FALSE),NA())</f>
        <v>0</v>
      </c>
      <c r="AJ19">
        <f>IF($A19=TRUE,VLOOKUP($B19,[1]orizzontale!$A$1:$AO$36,25,FALSE),NA())</f>
        <v>0</v>
      </c>
      <c r="AK19">
        <f>IF($A19=TRUE,VLOOKUP($B19,[1]orizzontale!$A$1:$AO$36,26,FALSE),NA())</f>
        <v>0</v>
      </c>
      <c r="AL19">
        <f>IF($A19=TRUE,VLOOKUP($B19,[1]orizzontale!$A$1:$AO$36,27,FALSE),NA())</f>
        <v>0</v>
      </c>
      <c r="AM19">
        <f>IF($A19=TRUE,VLOOKUP($B19,[1]orizzontale!$A$1:$AO$36,28,FALSE),NA())</f>
        <v>0</v>
      </c>
      <c r="AN19">
        <f>IF($A19=TRUE,VLOOKUP($B19,[1]orizzontale!$A$1:$AO$36,29,FALSE),NA())</f>
        <v>0</v>
      </c>
      <c r="AO19">
        <f>IF($A19=TRUE,VLOOKUP($B19,[1]orizzontale!$A$1:$AO$36,30,FALSE),NA())</f>
        <v>0</v>
      </c>
      <c r="AP19">
        <f>IF($A19=TRUE,VLOOKUP($B19,[1]orizzontale!$A$1:$AO$36,31,FALSE),NA())</f>
        <v>0</v>
      </c>
      <c r="AQ19">
        <f>IF($A19=TRUE,VLOOKUP($B19,[1]orizzontale!$A$1:$AO$36,32,FALSE),NA())</f>
        <v>0</v>
      </c>
      <c r="AR19">
        <f>IF($A19=TRUE,VLOOKUP($B19,[1]orizzontale!$A$1:$AO$36,33,FALSE),NA())</f>
        <v>0</v>
      </c>
      <c r="AS19">
        <f>IF($A19=TRUE,VLOOKUP($B19,[1]orizzontale!$A$1:$AO$36,34,FALSE),NA())</f>
        <v>0</v>
      </c>
      <c r="AT19">
        <f>IF($A19=TRUE,VLOOKUP($B19,[1]orizzontale!$A$1:$AO$36,35,FALSE),NA())</f>
        <v>0</v>
      </c>
      <c r="AU19">
        <f>IF($A19=TRUE,VLOOKUP($B19,[1]orizzontale!$A$1:$AO$36,36,FALSE),NA())</f>
        <v>0</v>
      </c>
      <c r="AV19">
        <f>IF($A19=TRUE,VLOOKUP($B19,[1]orizzontale!$A$1:$AO$36,37,FALSE),NA())</f>
        <v>0</v>
      </c>
      <c r="AW19">
        <f>IF($A19=TRUE,VLOOKUP($B19,[1]orizzontale!$A$1:$AO$36,38,FALSE),NA())</f>
        <v>0</v>
      </c>
      <c r="AX19">
        <f>IF($A19=TRUE,VLOOKUP($B19,[1]orizzontale!$A$1:$AO$36,39,FALSE),NA())</f>
        <v>0</v>
      </c>
      <c r="AY19">
        <f>IF($A19=TRUE,VLOOKUP($B19,[1]orizzontale!$A$1:$AO$36,40,FALSE),NA())</f>
        <v>0</v>
      </c>
      <c r="AZ19">
        <f>IF($A19=TRUE,VLOOKUP($B19,[1]orizzontale!$A$1:$AO$36,41,FALSE),NA())</f>
        <v>0</v>
      </c>
    </row>
    <row r="20" spans="1:52" x14ac:dyDescent="0.3">
      <c r="A20" t="e">
        <f>IF(B20=[1]orizzontale!$A19,TRUE,NA())</f>
        <v>#N/A</v>
      </c>
      <c r="B20">
        <f t="shared" si="0"/>
        <v>919</v>
      </c>
      <c r="C20" s="5">
        <v>0.21</v>
      </c>
      <c r="D20">
        <v>4.76</v>
      </c>
      <c r="E20" s="8">
        <v>6.37</v>
      </c>
      <c r="F20" s="10">
        <v>-1.39</v>
      </c>
      <c r="G20" s="12">
        <v>0</v>
      </c>
      <c r="H20" s="12">
        <v>0</v>
      </c>
      <c r="I20" s="12">
        <v>1</v>
      </c>
      <c r="J20" s="2" t="s">
        <v>68</v>
      </c>
      <c r="M20" t="e">
        <f>IF($A20=TRUE,VLOOKUP($B20,[1]orizzontale!$A$1:$AO$36,2,FALSE),NA())</f>
        <v>#N/A</v>
      </c>
      <c r="N20" t="e">
        <f>IF($A20=TRUE,VLOOKUP($B20,[1]orizzontale!$A$1:$AO$36,3,FALSE),NA())</f>
        <v>#N/A</v>
      </c>
      <c r="O20" t="e">
        <f>IF($A20=TRUE,VLOOKUP($B20,[1]orizzontale!$A$1:$AO$36,4,FALSE),NA())</f>
        <v>#N/A</v>
      </c>
      <c r="P20" t="e">
        <f>IF($A20=TRUE,VLOOKUP($B20,[1]orizzontale!$A$1:$AO$36,5,FALSE),NA())</f>
        <v>#N/A</v>
      </c>
      <c r="Q20" t="e">
        <f>IF($A20=TRUE,VLOOKUP($B20,[1]orizzontale!$A$1:$AO$36,6,FALSE),NA())</f>
        <v>#N/A</v>
      </c>
      <c r="R20" t="e">
        <f>IF($A20=TRUE,VLOOKUP($B20,[1]orizzontale!$A$1:$AO$36,7,FALSE),NA())</f>
        <v>#N/A</v>
      </c>
      <c r="S20" t="e">
        <f>IF($A20=TRUE,VLOOKUP($B20,[1]orizzontale!$A$1:$AO$36,8,FALSE),NA())</f>
        <v>#N/A</v>
      </c>
      <c r="T20" t="e">
        <f>IF($A20=TRUE,VLOOKUP($B20,[1]orizzontale!$A$1:$AO$36,9,FALSE),NA())</f>
        <v>#N/A</v>
      </c>
      <c r="U20" t="e">
        <f>IF($A20=TRUE,VLOOKUP($B20,[1]orizzontale!$A$1:$AO$36,10,FALSE),NA())</f>
        <v>#N/A</v>
      </c>
      <c r="V20" t="e">
        <f>IF($A20=TRUE,VLOOKUP($B20,[1]orizzontale!$A$1:$AO$36,11,FALSE),NA())</f>
        <v>#N/A</v>
      </c>
      <c r="W20" t="e">
        <f>IF($A20=TRUE,VLOOKUP($B20,[1]orizzontale!$A$1:$AO$36,12,FALSE),NA())</f>
        <v>#N/A</v>
      </c>
      <c r="X20" t="e">
        <f>IF($A20=TRUE,VLOOKUP($B20,[1]orizzontale!$A$1:$AO$36,13,FALSE),NA())</f>
        <v>#N/A</v>
      </c>
      <c r="Y20" t="e">
        <f>IF($A20=TRUE,VLOOKUP($B20,[1]orizzontale!$A$1:$AO$36,14,FALSE),NA())</f>
        <v>#N/A</v>
      </c>
      <c r="Z20" t="e">
        <f>IF($A20=TRUE,VLOOKUP($B20,[1]orizzontale!$A$1:$AO$36,15,FALSE),NA())</f>
        <v>#N/A</v>
      </c>
      <c r="AA20" t="e">
        <f>IF($A20=TRUE,VLOOKUP($B20,[1]orizzontale!$A$1:$AO$36,16,FALSE),NA())</f>
        <v>#N/A</v>
      </c>
      <c r="AB20" t="e">
        <f>IF($A20=TRUE,VLOOKUP($B20,[1]orizzontale!$A$1:$AO$36,17,FALSE),NA())</f>
        <v>#N/A</v>
      </c>
      <c r="AC20" t="e">
        <f>IF($A20=TRUE,VLOOKUP($B20,[1]orizzontale!$A$1:$AO$36,18,FALSE),NA())</f>
        <v>#N/A</v>
      </c>
      <c r="AD20" t="e">
        <f>IF($A20=TRUE,VLOOKUP($B20,[1]orizzontale!$A$1:$AO$36,19,FALSE),NA())</f>
        <v>#N/A</v>
      </c>
      <c r="AE20" t="e">
        <f>IF($A20=TRUE,VLOOKUP($B20,[1]orizzontale!$A$1:$AO$36,20,FALSE),NA())</f>
        <v>#N/A</v>
      </c>
      <c r="AF20" t="e">
        <f>IF($A20=TRUE,VLOOKUP($B20,[1]orizzontale!$A$1:$AO$36,21,FALSE),NA())</f>
        <v>#N/A</v>
      </c>
      <c r="AG20" t="e">
        <f>IF($A20=TRUE,VLOOKUP($B20,[1]orizzontale!$A$1:$AO$36,22,FALSE),NA())</f>
        <v>#N/A</v>
      </c>
      <c r="AH20" t="e">
        <f>IF($A20=TRUE,VLOOKUP($B20,[1]orizzontale!$A$1:$AO$36,23,FALSE),NA())</f>
        <v>#N/A</v>
      </c>
      <c r="AI20" t="e">
        <f>IF($A20=TRUE,VLOOKUP($B20,[1]orizzontale!$A$1:$AO$36,24,FALSE),NA())</f>
        <v>#N/A</v>
      </c>
      <c r="AJ20" t="e">
        <f>IF($A20=TRUE,VLOOKUP($B20,[1]orizzontale!$A$1:$AO$36,25,FALSE),NA())</f>
        <v>#N/A</v>
      </c>
      <c r="AK20" t="e">
        <f>IF($A20=TRUE,VLOOKUP($B20,[1]orizzontale!$A$1:$AO$36,26,FALSE),NA())</f>
        <v>#N/A</v>
      </c>
      <c r="AL20" t="e">
        <f>IF($A20=TRUE,VLOOKUP($B20,[1]orizzontale!$A$1:$AO$36,27,FALSE),NA())</f>
        <v>#N/A</v>
      </c>
      <c r="AM20" t="e">
        <f>IF($A20=TRUE,VLOOKUP($B20,[1]orizzontale!$A$1:$AO$36,28,FALSE),NA())</f>
        <v>#N/A</v>
      </c>
      <c r="AN20" t="e">
        <f>IF($A20=TRUE,VLOOKUP($B20,[1]orizzontale!$A$1:$AO$36,29,FALSE),NA())</f>
        <v>#N/A</v>
      </c>
      <c r="AO20" t="e">
        <f>IF($A20=TRUE,VLOOKUP($B20,[1]orizzontale!$A$1:$AO$36,30,FALSE),NA())</f>
        <v>#N/A</v>
      </c>
      <c r="AP20" t="e">
        <f>IF($A20=TRUE,VLOOKUP($B20,[1]orizzontale!$A$1:$AO$36,31,FALSE),NA())</f>
        <v>#N/A</v>
      </c>
      <c r="AQ20" t="e">
        <f>IF($A20=TRUE,VLOOKUP($B20,[1]orizzontale!$A$1:$AO$36,32,FALSE),NA())</f>
        <v>#N/A</v>
      </c>
      <c r="AR20" t="e">
        <f>IF($A20=TRUE,VLOOKUP($B20,[1]orizzontale!$A$1:$AO$36,33,FALSE),NA())</f>
        <v>#N/A</v>
      </c>
      <c r="AS20" t="e">
        <f>IF($A20=TRUE,VLOOKUP($B20,[1]orizzontale!$A$1:$AO$36,34,FALSE),NA())</f>
        <v>#N/A</v>
      </c>
      <c r="AT20" t="e">
        <f>IF($A20=TRUE,VLOOKUP($B20,[1]orizzontale!$A$1:$AO$36,35,FALSE),NA())</f>
        <v>#N/A</v>
      </c>
      <c r="AU20" t="e">
        <f>IF($A20=TRUE,VLOOKUP($B20,[1]orizzontale!$A$1:$AO$36,36,FALSE),NA())</f>
        <v>#N/A</v>
      </c>
      <c r="AV20" t="e">
        <f>IF($A20=TRUE,VLOOKUP($B20,[1]orizzontale!$A$1:$AO$36,37,FALSE),NA())</f>
        <v>#N/A</v>
      </c>
      <c r="AW20" t="e">
        <f>IF($A20=TRUE,VLOOKUP($B20,[1]orizzontale!$A$1:$AO$36,38,FALSE),NA())</f>
        <v>#N/A</v>
      </c>
      <c r="AX20" t="e">
        <f>IF($A20=TRUE,VLOOKUP($B20,[1]orizzontale!$A$1:$AO$36,39,FALSE),NA())</f>
        <v>#N/A</v>
      </c>
      <c r="AY20" t="e">
        <f>IF($A20=TRUE,VLOOKUP($B20,[1]orizzontale!$A$1:$AO$36,40,FALSE),NA())</f>
        <v>#N/A</v>
      </c>
      <c r="AZ20" t="e">
        <f>IF($A20=TRUE,VLOOKUP($B20,[1]orizzontale!$A$1:$AO$36,41,FALSE),NA())</f>
        <v>#N/A</v>
      </c>
    </row>
    <row r="21" spans="1:52" x14ac:dyDescent="0.3">
      <c r="A21" t="e">
        <f>IF(B21=[1]orizzontale!$A20,TRUE,NA())</f>
        <v>#N/A</v>
      </c>
      <c r="B21">
        <f t="shared" si="0"/>
        <v>920</v>
      </c>
      <c r="C21" s="5">
        <v>0.17</v>
      </c>
      <c r="D21">
        <v>4.76</v>
      </c>
      <c r="E21" s="8">
        <v>6.14</v>
      </c>
      <c r="F21" s="10">
        <v>-1.58</v>
      </c>
      <c r="G21" s="12">
        <v>0</v>
      </c>
      <c r="H21" s="12">
        <v>0</v>
      </c>
      <c r="I21" s="12">
        <v>1</v>
      </c>
      <c r="J21" s="2" t="s">
        <v>69</v>
      </c>
      <c r="M21" t="e">
        <f>IF($A21=TRUE,VLOOKUP($B21,[1]orizzontale!$A$1:$AO$36,2,FALSE),NA())</f>
        <v>#N/A</v>
      </c>
      <c r="N21" t="e">
        <f>IF($A21=TRUE,VLOOKUP($B21,[1]orizzontale!$A$1:$AO$36,3,FALSE),NA())</f>
        <v>#N/A</v>
      </c>
      <c r="O21" t="e">
        <f>IF($A21=TRUE,VLOOKUP($B21,[1]orizzontale!$A$1:$AO$36,4,FALSE),NA())</f>
        <v>#N/A</v>
      </c>
      <c r="P21" t="e">
        <f>IF($A21=TRUE,VLOOKUP($B21,[1]orizzontale!$A$1:$AO$36,5,FALSE),NA())</f>
        <v>#N/A</v>
      </c>
      <c r="Q21" t="e">
        <f>IF($A21=TRUE,VLOOKUP($B21,[1]orizzontale!$A$1:$AO$36,6,FALSE),NA())</f>
        <v>#N/A</v>
      </c>
      <c r="R21" t="e">
        <f>IF($A21=TRUE,VLOOKUP($B21,[1]orizzontale!$A$1:$AO$36,7,FALSE),NA())</f>
        <v>#N/A</v>
      </c>
      <c r="S21" t="e">
        <f>IF($A21=TRUE,VLOOKUP($B21,[1]orizzontale!$A$1:$AO$36,8,FALSE),NA())</f>
        <v>#N/A</v>
      </c>
      <c r="T21" t="e">
        <f>IF($A21=TRUE,VLOOKUP($B21,[1]orizzontale!$A$1:$AO$36,9,FALSE),NA())</f>
        <v>#N/A</v>
      </c>
      <c r="U21" t="e">
        <f>IF($A21=TRUE,VLOOKUP($B21,[1]orizzontale!$A$1:$AO$36,10,FALSE),NA())</f>
        <v>#N/A</v>
      </c>
      <c r="V21" t="e">
        <f>IF($A21=TRUE,VLOOKUP($B21,[1]orizzontale!$A$1:$AO$36,11,FALSE),NA())</f>
        <v>#N/A</v>
      </c>
      <c r="W21" t="e">
        <f>IF($A21=TRUE,VLOOKUP($B21,[1]orizzontale!$A$1:$AO$36,12,FALSE),NA())</f>
        <v>#N/A</v>
      </c>
      <c r="X21" t="e">
        <f>IF($A21=TRUE,VLOOKUP($B21,[1]orizzontale!$A$1:$AO$36,13,FALSE),NA())</f>
        <v>#N/A</v>
      </c>
      <c r="Y21" t="e">
        <f>IF($A21=TRUE,VLOOKUP($B21,[1]orizzontale!$A$1:$AO$36,14,FALSE),NA())</f>
        <v>#N/A</v>
      </c>
      <c r="Z21" t="e">
        <f>IF($A21=TRUE,VLOOKUP($B21,[1]orizzontale!$A$1:$AO$36,15,FALSE),NA())</f>
        <v>#N/A</v>
      </c>
      <c r="AA21" t="e">
        <f>IF($A21=TRUE,VLOOKUP($B21,[1]orizzontale!$A$1:$AO$36,16,FALSE),NA())</f>
        <v>#N/A</v>
      </c>
      <c r="AB21" t="e">
        <f>IF($A21=TRUE,VLOOKUP($B21,[1]orizzontale!$A$1:$AO$36,17,FALSE),NA())</f>
        <v>#N/A</v>
      </c>
      <c r="AC21" t="e">
        <f>IF($A21=TRUE,VLOOKUP($B21,[1]orizzontale!$A$1:$AO$36,18,FALSE),NA())</f>
        <v>#N/A</v>
      </c>
      <c r="AD21" t="e">
        <f>IF($A21=TRUE,VLOOKUP($B21,[1]orizzontale!$A$1:$AO$36,19,FALSE),NA())</f>
        <v>#N/A</v>
      </c>
      <c r="AE21" t="e">
        <f>IF($A21=TRUE,VLOOKUP($B21,[1]orizzontale!$A$1:$AO$36,20,FALSE),NA())</f>
        <v>#N/A</v>
      </c>
      <c r="AF21" t="e">
        <f>IF($A21=TRUE,VLOOKUP($B21,[1]orizzontale!$A$1:$AO$36,21,FALSE),NA())</f>
        <v>#N/A</v>
      </c>
      <c r="AG21" t="e">
        <f>IF($A21=TRUE,VLOOKUP($B21,[1]orizzontale!$A$1:$AO$36,22,FALSE),NA())</f>
        <v>#N/A</v>
      </c>
      <c r="AH21" t="e">
        <f>IF($A21=TRUE,VLOOKUP($B21,[1]orizzontale!$A$1:$AO$36,23,FALSE),NA())</f>
        <v>#N/A</v>
      </c>
      <c r="AI21" t="e">
        <f>IF($A21=TRUE,VLOOKUP($B21,[1]orizzontale!$A$1:$AO$36,24,FALSE),NA())</f>
        <v>#N/A</v>
      </c>
      <c r="AJ21" t="e">
        <f>IF($A21=TRUE,VLOOKUP($B21,[1]orizzontale!$A$1:$AO$36,25,FALSE),NA())</f>
        <v>#N/A</v>
      </c>
      <c r="AK21" t="e">
        <f>IF($A21=TRUE,VLOOKUP($B21,[1]orizzontale!$A$1:$AO$36,26,FALSE),NA())</f>
        <v>#N/A</v>
      </c>
      <c r="AL21" t="e">
        <f>IF($A21=TRUE,VLOOKUP($B21,[1]orizzontale!$A$1:$AO$36,27,FALSE),NA())</f>
        <v>#N/A</v>
      </c>
      <c r="AM21" t="e">
        <f>IF($A21=TRUE,VLOOKUP($B21,[1]orizzontale!$A$1:$AO$36,28,FALSE),NA())</f>
        <v>#N/A</v>
      </c>
      <c r="AN21" t="e">
        <f>IF($A21=TRUE,VLOOKUP($B21,[1]orizzontale!$A$1:$AO$36,29,FALSE),NA())</f>
        <v>#N/A</v>
      </c>
      <c r="AO21" t="e">
        <f>IF($A21=TRUE,VLOOKUP($B21,[1]orizzontale!$A$1:$AO$36,30,FALSE),NA())</f>
        <v>#N/A</v>
      </c>
      <c r="AP21" t="e">
        <f>IF($A21=TRUE,VLOOKUP($B21,[1]orizzontale!$A$1:$AO$36,31,FALSE),NA())</f>
        <v>#N/A</v>
      </c>
      <c r="AQ21" t="e">
        <f>IF($A21=TRUE,VLOOKUP($B21,[1]orizzontale!$A$1:$AO$36,32,FALSE),NA())</f>
        <v>#N/A</v>
      </c>
      <c r="AR21" t="e">
        <f>IF($A21=TRUE,VLOOKUP($B21,[1]orizzontale!$A$1:$AO$36,33,FALSE),NA())</f>
        <v>#N/A</v>
      </c>
      <c r="AS21" t="e">
        <f>IF($A21=TRUE,VLOOKUP($B21,[1]orizzontale!$A$1:$AO$36,34,FALSE),NA())</f>
        <v>#N/A</v>
      </c>
      <c r="AT21" t="e">
        <f>IF($A21=TRUE,VLOOKUP($B21,[1]orizzontale!$A$1:$AO$36,35,FALSE),NA())</f>
        <v>#N/A</v>
      </c>
      <c r="AU21" t="e">
        <f>IF($A21=TRUE,VLOOKUP($B21,[1]orizzontale!$A$1:$AO$36,36,FALSE),NA())</f>
        <v>#N/A</v>
      </c>
      <c r="AV21" t="e">
        <f>IF($A21=TRUE,VLOOKUP($B21,[1]orizzontale!$A$1:$AO$36,37,FALSE),NA())</f>
        <v>#N/A</v>
      </c>
      <c r="AW21" t="e">
        <f>IF($A21=TRUE,VLOOKUP($B21,[1]orizzontale!$A$1:$AO$36,38,FALSE),NA())</f>
        <v>#N/A</v>
      </c>
      <c r="AX21" t="e">
        <f>IF($A21=TRUE,VLOOKUP($B21,[1]orizzontale!$A$1:$AO$36,39,FALSE),NA())</f>
        <v>#N/A</v>
      </c>
      <c r="AY21" t="e">
        <f>IF($A21=TRUE,VLOOKUP($B21,[1]orizzontale!$A$1:$AO$36,40,FALSE),NA())</f>
        <v>#N/A</v>
      </c>
      <c r="AZ21" t="e">
        <f>IF($A21=TRUE,VLOOKUP($B21,[1]orizzontale!$A$1:$AO$36,41,FALSE),NA())</f>
        <v>#N/A</v>
      </c>
    </row>
    <row r="22" spans="1:52" x14ac:dyDescent="0.3">
      <c r="A22" t="e">
        <f>IF(B22=[1]orizzontale!$A21,TRUE,NA())</f>
        <v>#N/A</v>
      </c>
      <c r="B22">
        <f t="shared" si="0"/>
        <v>921</v>
      </c>
      <c r="C22" s="5">
        <v>0.04</v>
      </c>
      <c r="D22">
        <v>4.76</v>
      </c>
      <c r="E22" s="8">
        <v>6.14</v>
      </c>
      <c r="F22" s="10">
        <v>-2.0099999999999998</v>
      </c>
      <c r="G22" s="12">
        <v>0</v>
      </c>
      <c r="H22" s="12">
        <v>0</v>
      </c>
      <c r="I22" s="12">
        <v>1</v>
      </c>
      <c r="J22" s="2" t="s">
        <v>70</v>
      </c>
      <c r="M22" t="e">
        <f>IF($A22=TRUE,VLOOKUP($B22,[1]orizzontale!$A$1:$AO$36,2,FALSE),NA())</f>
        <v>#N/A</v>
      </c>
      <c r="N22" t="e">
        <f>IF($A22=TRUE,VLOOKUP($B22,[1]orizzontale!$A$1:$AO$36,3,FALSE),NA())</f>
        <v>#N/A</v>
      </c>
      <c r="O22" t="e">
        <f>IF($A22=TRUE,VLOOKUP($B22,[1]orizzontale!$A$1:$AO$36,4,FALSE),NA())</f>
        <v>#N/A</v>
      </c>
      <c r="P22" t="e">
        <f>IF($A22=TRUE,VLOOKUP($B22,[1]orizzontale!$A$1:$AO$36,5,FALSE),NA())</f>
        <v>#N/A</v>
      </c>
      <c r="Q22" t="e">
        <f>IF($A22=TRUE,VLOOKUP($B22,[1]orizzontale!$A$1:$AO$36,6,FALSE),NA())</f>
        <v>#N/A</v>
      </c>
      <c r="R22" t="e">
        <f>IF($A22=TRUE,VLOOKUP($B22,[1]orizzontale!$A$1:$AO$36,7,FALSE),NA())</f>
        <v>#N/A</v>
      </c>
      <c r="S22" t="e">
        <f>IF($A22=TRUE,VLOOKUP($B22,[1]orizzontale!$A$1:$AO$36,8,FALSE),NA())</f>
        <v>#N/A</v>
      </c>
      <c r="T22" t="e">
        <f>IF($A22=TRUE,VLOOKUP($B22,[1]orizzontale!$A$1:$AO$36,9,FALSE),NA())</f>
        <v>#N/A</v>
      </c>
      <c r="U22" t="e">
        <f>IF($A22=TRUE,VLOOKUP($B22,[1]orizzontale!$A$1:$AO$36,10,FALSE),NA())</f>
        <v>#N/A</v>
      </c>
      <c r="V22" t="e">
        <f>IF($A22=TRUE,VLOOKUP($B22,[1]orizzontale!$A$1:$AO$36,11,FALSE),NA())</f>
        <v>#N/A</v>
      </c>
      <c r="W22" t="e">
        <f>IF($A22=TRUE,VLOOKUP($B22,[1]orizzontale!$A$1:$AO$36,12,FALSE),NA())</f>
        <v>#N/A</v>
      </c>
      <c r="X22" t="e">
        <f>IF($A22=TRUE,VLOOKUP($B22,[1]orizzontale!$A$1:$AO$36,13,FALSE),NA())</f>
        <v>#N/A</v>
      </c>
      <c r="Y22" t="e">
        <f>IF($A22=TRUE,VLOOKUP($B22,[1]orizzontale!$A$1:$AO$36,14,FALSE),NA())</f>
        <v>#N/A</v>
      </c>
      <c r="Z22" t="e">
        <f>IF($A22=TRUE,VLOOKUP($B22,[1]orizzontale!$A$1:$AO$36,15,FALSE),NA())</f>
        <v>#N/A</v>
      </c>
      <c r="AA22" t="e">
        <f>IF($A22=TRUE,VLOOKUP($B22,[1]orizzontale!$A$1:$AO$36,16,FALSE),NA())</f>
        <v>#N/A</v>
      </c>
      <c r="AB22" t="e">
        <f>IF($A22=TRUE,VLOOKUP($B22,[1]orizzontale!$A$1:$AO$36,17,FALSE),NA())</f>
        <v>#N/A</v>
      </c>
      <c r="AC22" t="e">
        <f>IF($A22=TRUE,VLOOKUP($B22,[1]orizzontale!$A$1:$AO$36,18,FALSE),NA())</f>
        <v>#N/A</v>
      </c>
      <c r="AD22" t="e">
        <f>IF($A22=TRUE,VLOOKUP($B22,[1]orizzontale!$A$1:$AO$36,19,FALSE),NA())</f>
        <v>#N/A</v>
      </c>
      <c r="AE22" t="e">
        <f>IF($A22=TRUE,VLOOKUP($B22,[1]orizzontale!$A$1:$AO$36,20,FALSE),NA())</f>
        <v>#N/A</v>
      </c>
      <c r="AF22" t="e">
        <f>IF($A22=TRUE,VLOOKUP($B22,[1]orizzontale!$A$1:$AO$36,21,FALSE),NA())</f>
        <v>#N/A</v>
      </c>
      <c r="AG22" t="e">
        <f>IF($A22=TRUE,VLOOKUP($B22,[1]orizzontale!$A$1:$AO$36,22,FALSE),NA())</f>
        <v>#N/A</v>
      </c>
      <c r="AH22" t="e">
        <f>IF($A22=TRUE,VLOOKUP($B22,[1]orizzontale!$A$1:$AO$36,23,FALSE),NA())</f>
        <v>#N/A</v>
      </c>
      <c r="AI22" t="e">
        <f>IF($A22=TRUE,VLOOKUP($B22,[1]orizzontale!$A$1:$AO$36,24,FALSE),NA())</f>
        <v>#N/A</v>
      </c>
      <c r="AJ22" t="e">
        <f>IF($A22=TRUE,VLOOKUP($B22,[1]orizzontale!$A$1:$AO$36,25,FALSE),NA())</f>
        <v>#N/A</v>
      </c>
      <c r="AK22" t="e">
        <f>IF($A22=TRUE,VLOOKUP($B22,[1]orizzontale!$A$1:$AO$36,26,FALSE),NA())</f>
        <v>#N/A</v>
      </c>
      <c r="AL22" t="e">
        <f>IF($A22=TRUE,VLOOKUP($B22,[1]orizzontale!$A$1:$AO$36,27,FALSE),NA())</f>
        <v>#N/A</v>
      </c>
      <c r="AM22" t="e">
        <f>IF($A22=TRUE,VLOOKUP($B22,[1]orizzontale!$A$1:$AO$36,28,FALSE),NA())</f>
        <v>#N/A</v>
      </c>
      <c r="AN22" t="e">
        <f>IF($A22=TRUE,VLOOKUP($B22,[1]orizzontale!$A$1:$AO$36,29,FALSE),NA())</f>
        <v>#N/A</v>
      </c>
      <c r="AO22" t="e">
        <f>IF($A22=TRUE,VLOOKUP($B22,[1]orizzontale!$A$1:$AO$36,30,FALSE),NA())</f>
        <v>#N/A</v>
      </c>
      <c r="AP22" t="e">
        <f>IF($A22=TRUE,VLOOKUP($B22,[1]orizzontale!$A$1:$AO$36,31,FALSE),NA())</f>
        <v>#N/A</v>
      </c>
      <c r="AQ22" t="e">
        <f>IF($A22=TRUE,VLOOKUP($B22,[1]orizzontale!$A$1:$AO$36,32,FALSE),NA())</f>
        <v>#N/A</v>
      </c>
      <c r="AR22" t="e">
        <f>IF($A22=TRUE,VLOOKUP($B22,[1]orizzontale!$A$1:$AO$36,33,FALSE),NA())</f>
        <v>#N/A</v>
      </c>
      <c r="AS22" t="e">
        <f>IF($A22=TRUE,VLOOKUP($B22,[1]orizzontale!$A$1:$AO$36,34,FALSE),NA())</f>
        <v>#N/A</v>
      </c>
      <c r="AT22" t="e">
        <f>IF($A22=TRUE,VLOOKUP($B22,[1]orizzontale!$A$1:$AO$36,35,FALSE),NA())</f>
        <v>#N/A</v>
      </c>
      <c r="AU22" t="e">
        <f>IF($A22=TRUE,VLOOKUP($B22,[1]orizzontale!$A$1:$AO$36,36,FALSE),NA())</f>
        <v>#N/A</v>
      </c>
      <c r="AV22" t="e">
        <f>IF($A22=TRUE,VLOOKUP($B22,[1]orizzontale!$A$1:$AO$36,37,FALSE),NA())</f>
        <v>#N/A</v>
      </c>
      <c r="AW22" t="e">
        <f>IF($A22=TRUE,VLOOKUP($B22,[1]orizzontale!$A$1:$AO$36,38,FALSE),NA())</f>
        <v>#N/A</v>
      </c>
      <c r="AX22" t="e">
        <f>IF($A22=TRUE,VLOOKUP($B22,[1]orizzontale!$A$1:$AO$36,39,FALSE),NA())</f>
        <v>#N/A</v>
      </c>
      <c r="AY22" t="e">
        <f>IF($A22=TRUE,VLOOKUP($B22,[1]orizzontale!$A$1:$AO$36,40,FALSE),NA())</f>
        <v>#N/A</v>
      </c>
      <c r="AZ22" t="e">
        <f>IF($A22=TRUE,VLOOKUP($B22,[1]orizzontale!$A$1:$AO$36,41,FALSE),NA())</f>
        <v>#N/A</v>
      </c>
    </row>
    <row r="23" spans="1:52" x14ac:dyDescent="0.3">
      <c r="A23" t="b">
        <f>IF(B23=[1]orizzontale!$A22,TRUE,NA())</f>
        <v>1</v>
      </c>
      <c r="B23">
        <f t="shared" si="0"/>
        <v>922</v>
      </c>
      <c r="C23" s="5">
        <v>0.25</v>
      </c>
      <c r="D23">
        <v>4.76</v>
      </c>
      <c r="E23" s="8">
        <v>5.45</v>
      </c>
      <c r="F23" s="10">
        <v>-2.0099999999999998</v>
      </c>
      <c r="G23" s="12">
        <v>0</v>
      </c>
      <c r="H23" s="12">
        <v>0</v>
      </c>
      <c r="I23" s="12">
        <v>1</v>
      </c>
      <c r="J23" s="2" t="s">
        <v>71</v>
      </c>
      <c r="M23">
        <f>IF($A23=TRUE,VLOOKUP($B23,[1]orizzontale!$A$1:$AO$36,2,FALSE),NA())</f>
        <v>-155.66527422883269</v>
      </c>
      <c r="N23">
        <f>IF($A23=TRUE,VLOOKUP($B23,[1]orizzontale!$A$1:$AO$36,3,FALSE),NA())</f>
        <v>9.0315909345792598</v>
      </c>
      <c r="O23">
        <f>IF($A23=TRUE,VLOOKUP($B23,[1]orizzontale!$A$1:$AO$36,4,FALSE),NA())</f>
        <v>-151.71430348992092</v>
      </c>
      <c r="P23">
        <f>IF($A23=TRUE,VLOOKUP($B23,[1]orizzontale!$A$1:$AO$36,5,FALSE),NA())</f>
        <v>4.157236424854025</v>
      </c>
      <c r="Q23">
        <f>IF($A23=TRUE,VLOOKUP($B23,[1]orizzontale!$A$1:$AO$36,6,FALSE),NA())</f>
        <v>-127.4000103937412</v>
      </c>
      <c r="R23">
        <f>IF($A23=TRUE,VLOOKUP($B23,[1]orizzontale!$A$1:$AO$36,7,FALSE),NA())</f>
        <v>-20.698114471481183</v>
      </c>
      <c r="S23">
        <f>IF($A23=TRUE,VLOOKUP($B23,[1]orizzontale!$A$1:$AO$36,8,FALSE),NA())</f>
        <v>-162.51396942143504</v>
      </c>
      <c r="T23">
        <f>IF($A23=TRUE,VLOOKUP($B23,[1]orizzontale!$A$1:$AO$36,9,FALSE),NA())</f>
        <v>-46.421749378917738</v>
      </c>
      <c r="U23">
        <f>IF($A23=TRUE,VLOOKUP($B23,[1]orizzontale!$A$1:$AO$36,10,FALSE),NA())</f>
        <v>-184.98554260294674</v>
      </c>
      <c r="V23">
        <f>IF($A23=TRUE,VLOOKUP($B23,[1]orizzontale!$A$1:$AO$36,11,FALSE),NA())</f>
        <v>-14.823421814002097</v>
      </c>
      <c r="W23">
        <f>IF($A23=TRUE,VLOOKUP($B23,[1]orizzontale!$A$1:$AO$36,12,FALSE),NA())</f>
        <v>-155.66527422883269</v>
      </c>
      <c r="X23">
        <f>IF($A23=TRUE,VLOOKUP($B23,[1]orizzontale!$A$1:$AO$36,13,FALSE),NA())</f>
        <v>9.0315909345792598</v>
      </c>
      <c r="Y23">
        <f>IF($A23=TRUE,VLOOKUP($B23,[1]orizzontale!$A$1:$AO$36,14,FALSE),NA())</f>
        <v>0</v>
      </c>
      <c r="Z23">
        <f>IF($A23=TRUE,VLOOKUP($B23,[1]orizzontale!$A$1:$AO$36,15,FALSE),NA())</f>
        <v>0</v>
      </c>
      <c r="AA23">
        <f>IF($A23=TRUE,VLOOKUP($B23,[1]orizzontale!$A$1:$AO$36,16,FALSE),NA())</f>
        <v>0</v>
      </c>
      <c r="AB23">
        <f>IF($A23=TRUE,VLOOKUP($B23,[1]orizzontale!$A$1:$AO$36,17,FALSE),NA())</f>
        <v>0</v>
      </c>
      <c r="AC23">
        <f>IF($A23=TRUE,VLOOKUP($B23,[1]orizzontale!$A$1:$AO$36,18,FALSE),NA())</f>
        <v>0</v>
      </c>
      <c r="AD23">
        <f>IF($A23=TRUE,VLOOKUP($B23,[1]orizzontale!$A$1:$AO$36,19,FALSE),NA())</f>
        <v>0</v>
      </c>
      <c r="AE23">
        <f>IF($A23=TRUE,VLOOKUP($B23,[1]orizzontale!$A$1:$AO$36,20,FALSE),NA())</f>
        <v>0</v>
      </c>
      <c r="AF23">
        <f>IF($A23=TRUE,VLOOKUP($B23,[1]orizzontale!$A$1:$AO$36,21,FALSE),NA())</f>
        <v>0</v>
      </c>
      <c r="AG23">
        <f>IF($A23=TRUE,VLOOKUP($B23,[1]orizzontale!$A$1:$AO$36,22,FALSE),NA())</f>
        <v>0</v>
      </c>
      <c r="AH23">
        <f>IF($A23=TRUE,VLOOKUP($B23,[1]orizzontale!$A$1:$AO$36,23,FALSE),NA())</f>
        <v>0</v>
      </c>
      <c r="AI23">
        <f>IF($A23=TRUE,VLOOKUP($B23,[1]orizzontale!$A$1:$AO$36,24,FALSE),NA())</f>
        <v>0</v>
      </c>
      <c r="AJ23">
        <f>IF($A23=TRUE,VLOOKUP($B23,[1]orizzontale!$A$1:$AO$36,25,FALSE),NA())</f>
        <v>0</v>
      </c>
      <c r="AK23">
        <f>IF($A23=TRUE,VLOOKUP($B23,[1]orizzontale!$A$1:$AO$36,26,FALSE),NA())</f>
        <v>0</v>
      </c>
      <c r="AL23">
        <f>IF($A23=TRUE,VLOOKUP($B23,[1]orizzontale!$A$1:$AO$36,27,FALSE),NA())</f>
        <v>0</v>
      </c>
      <c r="AM23">
        <f>IF($A23=TRUE,VLOOKUP($B23,[1]orizzontale!$A$1:$AO$36,28,FALSE),NA())</f>
        <v>0</v>
      </c>
      <c r="AN23">
        <f>IF($A23=TRUE,VLOOKUP($B23,[1]orizzontale!$A$1:$AO$36,29,FALSE),NA())</f>
        <v>0</v>
      </c>
      <c r="AO23">
        <f>IF($A23=TRUE,VLOOKUP($B23,[1]orizzontale!$A$1:$AO$36,30,FALSE),NA())</f>
        <v>0</v>
      </c>
      <c r="AP23">
        <f>IF($A23=TRUE,VLOOKUP($B23,[1]orizzontale!$A$1:$AO$36,31,FALSE),NA())</f>
        <v>0</v>
      </c>
      <c r="AQ23">
        <f>IF($A23=TRUE,VLOOKUP($B23,[1]orizzontale!$A$1:$AO$36,32,FALSE),NA())</f>
        <v>0</v>
      </c>
      <c r="AR23">
        <f>IF($A23=TRUE,VLOOKUP($B23,[1]orizzontale!$A$1:$AO$36,33,FALSE),NA())</f>
        <v>0</v>
      </c>
      <c r="AS23">
        <f>IF($A23=TRUE,VLOOKUP($B23,[1]orizzontale!$A$1:$AO$36,34,FALSE),NA())</f>
        <v>0</v>
      </c>
      <c r="AT23">
        <f>IF($A23=TRUE,VLOOKUP($B23,[1]orizzontale!$A$1:$AO$36,35,FALSE),NA())</f>
        <v>0</v>
      </c>
      <c r="AU23">
        <f>IF($A23=TRUE,VLOOKUP($B23,[1]orizzontale!$A$1:$AO$36,36,FALSE),NA())</f>
        <v>0</v>
      </c>
      <c r="AV23">
        <f>IF($A23=TRUE,VLOOKUP($B23,[1]orizzontale!$A$1:$AO$36,37,FALSE),NA())</f>
        <v>0</v>
      </c>
      <c r="AW23">
        <f>IF($A23=TRUE,VLOOKUP($B23,[1]orizzontale!$A$1:$AO$36,38,FALSE),NA())</f>
        <v>0</v>
      </c>
      <c r="AX23">
        <f>IF($A23=TRUE,VLOOKUP($B23,[1]orizzontale!$A$1:$AO$36,39,FALSE),NA())</f>
        <v>0</v>
      </c>
      <c r="AY23">
        <f>IF($A23=TRUE,VLOOKUP($B23,[1]orizzontale!$A$1:$AO$36,40,FALSE),NA())</f>
        <v>0</v>
      </c>
      <c r="AZ23">
        <f>IF($A23=TRUE,VLOOKUP($B23,[1]orizzontale!$A$1:$AO$36,41,FALSE),NA())</f>
        <v>0</v>
      </c>
    </row>
    <row r="24" spans="1:52" x14ac:dyDescent="0.3">
      <c r="A24" t="b">
        <f>IF(B24=[1]orizzontale!$A23,TRUE,NA())</f>
        <v>1</v>
      </c>
      <c r="B24">
        <f t="shared" si="0"/>
        <v>923</v>
      </c>
      <c r="C24" s="5">
        <v>0.14000000000000001</v>
      </c>
      <c r="D24">
        <v>4.76</v>
      </c>
      <c r="E24" s="8">
        <v>7.06</v>
      </c>
      <c r="F24" s="10">
        <v>-1.0900000000000001</v>
      </c>
      <c r="G24" s="12">
        <v>0</v>
      </c>
      <c r="H24" s="12">
        <v>0</v>
      </c>
      <c r="I24" s="12">
        <v>1</v>
      </c>
      <c r="J24" s="2" t="s">
        <v>72</v>
      </c>
      <c r="M24">
        <f>IF($A24=TRUE,VLOOKUP($B24,[1]orizzontale!$A$1:$AO$36,2,FALSE),NA())</f>
        <v>-115.89095098340138</v>
      </c>
      <c r="N24">
        <f>IF($A24=TRUE,VLOOKUP($B24,[1]orizzontale!$A$1:$AO$36,3,FALSE),NA())</f>
        <v>122.51471348545979</v>
      </c>
      <c r="O24">
        <f>IF($A24=TRUE,VLOOKUP($B24,[1]orizzontale!$A$1:$AO$36,4,FALSE),NA())</f>
        <v>-25.1395839749453</v>
      </c>
      <c r="P24">
        <f>IF($A24=TRUE,VLOOKUP($B24,[1]orizzontale!$A$1:$AO$36,5,FALSE),NA())</f>
        <v>-8.9196326876161613</v>
      </c>
      <c r="Q24">
        <f>IF($A24=TRUE,VLOOKUP($B24,[1]orizzontale!$A$1:$AO$36,6,FALSE),NA())</f>
        <v>-27.351297482295895</v>
      </c>
      <c r="R24">
        <f>IF($A24=TRUE,VLOOKUP($B24,[1]orizzontale!$A$1:$AO$36,7,FALSE),NA())</f>
        <v>-17.912414392063393</v>
      </c>
      <c r="S24">
        <f>IF($A24=TRUE,VLOOKUP($B24,[1]orizzontale!$A$1:$AO$36,8,FALSE),NA())</f>
        <v>-37.041571570686585</v>
      </c>
      <c r="T24">
        <f>IF($A24=TRUE,VLOOKUP($B24,[1]orizzontale!$A$1:$AO$36,9,FALSE),NA())</f>
        <v>-57.322938237249851</v>
      </c>
      <c r="U24">
        <f>IF($A24=TRUE,VLOOKUP($B24,[1]orizzontale!$A$1:$AO$36,10,FALSE),NA())</f>
        <v>-81.700308735465043</v>
      </c>
      <c r="V24">
        <f>IF($A24=TRUE,VLOOKUP($B24,[1]orizzontale!$A$1:$AO$36,11,FALSE),NA())</f>
        <v>-44.871157035620882</v>
      </c>
      <c r="W24">
        <f>IF($A24=TRUE,VLOOKUP($B24,[1]orizzontale!$A$1:$AO$36,12,FALSE),NA())</f>
        <v>-87.326926992898521</v>
      </c>
      <c r="X24">
        <f>IF($A24=TRUE,VLOOKUP($B24,[1]orizzontale!$A$1:$AO$36,13,FALSE),NA())</f>
        <v>-9.1268825396206221</v>
      </c>
      <c r="Y24">
        <f>IF($A24=TRUE,VLOOKUP($B24,[1]orizzontale!$A$1:$AO$36,14,FALSE),NA())</f>
        <v>-134.90619657473894</v>
      </c>
      <c r="Z24">
        <f>IF($A24=TRUE,VLOOKUP($B24,[1]orizzontale!$A$1:$AO$36,15,FALSE),NA())</f>
        <v>57.498157033238563</v>
      </c>
      <c r="AA24">
        <f>IF($A24=TRUE,VLOOKUP($B24,[1]orizzontale!$A$1:$AO$36,16,FALSE),NA())</f>
        <v>-148.35467920683126</v>
      </c>
      <c r="AB24">
        <f>IF($A24=TRUE,VLOOKUP($B24,[1]orizzontale!$A$1:$AO$36,17,FALSE),NA())</f>
        <v>82.985972472840913</v>
      </c>
      <c r="AC24">
        <f>IF($A24=TRUE,VLOOKUP($B24,[1]orizzontale!$A$1:$AO$36,18,FALSE),NA())</f>
        <v>-115.89095098340138</v>
      </c>
      <c r="AD24">
        <f>IF($A24=TRUE,VLOOKUP($B24,[1]orizzontale!$A$1:$AO$36,19,FALSE),NA())</f>
        <v>122.51471348545979</v>
      </c>
      <c r="AE24">
        <f>IF($A24=TRUE,VLOOKUP($B24,[1]orizzontale!$A$1:$AO$36,20,FALSE),NA())</f>
        <v>0</v>
      </c>
      <c r="AF24">
        <f>IF($A24=TRUE,VLOOKUP($B24,[1]orizzontale!$A$1:$AO$36,21,FALSE),NA())</f>
        <v>0</v>
      </c>
      <c r="AG24">
        <f>IF($A24=TRUE,VLOOKUP($B24,[1]orizzontale!$A$1:$AO$36,22,FALSE),NA())</f>
        <v>0</v>
      </c>
      <c r="AH24">
        <f>IF($A24=TRUE,VLOOKUP($B24,[1]orizzontale!$A$1:$AO$36,23,FALSE),NA())</f>
        <v>0</v>
      </c>
      <c r="AI24">
        <f>IF($A24=TRUE,VLOOKUP($B24,[1]orizzontale!$A$1:$AO$36,24,FALSE),NA())</f>
        <v>0</v>
      </c>
      <c r="AJ24">
        <f>IF($A24=TRUE,VLOOKUP($B24,[1]orizzontale!$A$1:$AO$36,25,FALSE),NA())</f>
        <v>0</v>
      </c>
      <c r="AK24">
        <f>IF($A24=TRUE,VLOOKUP($B24,[1]orizzontale!$A$1:$AO$36,26,FALSE),NA())</f>
        <v>0</v>
      </c>
      <c r="AL24">
        <f>IF($A24=TRUE,VLOOKUP($B24,[1]orizzontale!$A$1:$AO$36,27,FALSE),NA())</f>
        <v>0</v>
      </c>
      <c r="AM24">
        <f>IF($A24=TRUE,VLOOKUP($B24,[1]orizzontale!$A$1:$AO$36,28,FALSE),NA())</f>
        <v>0</v>
      </c>
      <c r="AN24">
        <f>IF($A24=TRUE,VLOOKUP($B24,[1]orizzontale!$A$1:$AO$36,29,FALSE),NA())</f>
        <v>0</v>
      </c>
      <c r="AO24">
        <f>IF($A24=TRUE,VLOOKUP($B24,[1]orizzontale!$A$1:$AO$36,30,FALSE),NA())</f>
        <v>0</v>
      </c>
      <c r="AP24">
        <f>IF($A24=TRUE,VLOOKUP($B24,[1]orizzontale!$A$1:$AO$36,31,FALSE),NA())</f>
        <v>0</v>
      </c>
      <c r="AQ24">
        <f>IF($A24=TRUE,VLOOKUP($B24,[1]orizzontale!$A$1:$AO$36,32,FALSE),NA())</f>
        <v>0</v>
      </c>
      <c r="AR24">
        <f>IF($A24=TRUE,VLOOKUP($B24,[1]orizzontale!$A$1:$AO$36,33,FALSE),NA())</f>
        <v>0</v>
      </c>
      <c r="AS24">
        <f>IF($A24=TRUE,VLOOKUP($B24,[1]orizzontale!$A$1:$AO$36,34,FALSE),NA())</f>
        <v>0</v>
      </c>
      <c r="AT24">
        <f>IF($A24=TRUE,VLOOKUP($B24,[1]orizzontale!$A$1:$AO$36,35,FALSE),NA())</f>
        <v>0</v>
      </c>
      <c r="AU24">
        <f>IF($A24=TRUE,VLOOKUP($B24,[1]orizzontale!$A$1:$AO$36,36,FALSE),NA())</f>
        <v>0</v>
      </c>
      <c r="AV24">
        <f>IF($A24=TRUE,VLOOKUP($B24,[1]orizzontale!$A$1:$AO$36,37,FALSE),NA())</f>
        <v>0</v>
      </c>
      <c r="AW24">
        <f>IF($A24=TRUE,VLOOKUP($B24,[1]orizzontale!$A$1:$AO$36,38,FALSE),NA())</f>
        <v>0</v>
      </c>
      <c r="AX24">
        <f>IF($A24=TRUE,VLOOKUP($B24,[1]orizzontale!$A$1:$AO$36,39,FALSE),NA())</f>
        <v>0</v>
      </c>
      <c r="AY24">
        <f>IF($A24=TRUE,VLOOKUP($B24,[1]orizzontale!$A$1:$AO$36,40,FALSE),NA())</f>
        <v>0</v>
      </c>
      <c r="AZ24">
        <f>IF($A24=TRUE,VLOOKUP($B24,[1]orizzontale!$A$1:$AO$36,41,FALSE),NA())</f>
        <v>0</v>
      </c>
    </row>
    <row r="25" spans="1:52" x14ac:dyDescent="0.3">
      <c r="A25" t="b">
        <f>IF(B25=[1]orizzontale!$A24,TRUE,NA())</f>
        <v>1</v>
      </c>
      <c r="B25">
        <f t="shared" si="0"/>
        <v>924</v>
      </c>
      <c r="C25" s="5">
        <v>0.14000000000000001</v>
      </c>
      <c r="D25">
        <v>4.76</v>
      </c>
      <c r="E25" s="8">
        <v>6.83</v>
      </c>
      <c r="F25" s="10">
        <v>-1.06</v>
      </c>
      <c r="G25" s="12">
        <v>0</v>
      </c>
      <c r="H25" s="12">
        <v>0</v>
      </c>
      <c r="I25" s="12">
        <v>3</v>
      </c>
      <c r="J25" s="2" t="s">
        <v>73</v>
      </c>
      <c r="M25">
        <f>IF($A25=TRUE,VLOOKUP($B25,[1]orizzontale!$A$1:$AO$36,2,FALSE),NA())</f>
        <v>-23.941914236715412</v>
      </c>
      <c r="N25">
        <f>IF($A25=TRUE,VLOOKUP($B25,[1]orizzontale!$A$1:$AO$36,3,FALSE),NA())</f>
        <v>-21.120393550626932</v>
      </c>
      <c r="O25">
        <f>IF($A25=TRUE,VLOOKUP($B25,[1]orizzontale!$A$1:$AO$36,4,FALSE),NA())</f>
        <v>59.245032704289883</v>
      </c>
      <c r="P25">
        <f>IF($A25=TRUE,VLOOKUP($B25,[1]orizzontale!$A$1:$AO$36,5,FALSE),NA())</f>
        <v>1.3063713598810136</v>
      </c>
      <c r="Q25">
        <f>IF($A25=TRUE,VLOOKUP($B25,[1]orizzontale!$A$1:$AO$36,6,FALSE),NA())</f>
        <v>151.97541296172236</v>
      </c>
      <c r="R25">
        <f>IF($A25=TRUE,VLOOKUP($B25,[1]orizzontale!$A$1:$AO$36,7,FALSE),NA())</f>
        <v>2.6063675916371869</v>
      </c>
      <c r="S25">
        <f>IF($A25=TRUE,VLOOKUP($B25,[1]orizzontale!$A$1:$AO$36,8,FALSE),NA())</f>
        <v>152.40877987876033</v>
      </c>
      <c r="T25">
        <f>IF($A25=TRUE,VLOOKUP($B25,[1]orizzontale!$A$1:$AO$36,9,FALSE),NA())</f>
        <v>-43.7606865360355</v>
      </c>
      <c r="U25">
        <f>IF($A25=TRUE,VLOOKUP($B25,[1]orizzontale!$A$1:$AO$36,10,FALSE),NA())</f>
        <v>62.278258501219561</v>
      </c>
      <c r="V25">
        <f>IF($A25=TRUE,VLOOKUP($B25,[1]orizzontale!$A$1:$AO$36,11,FALSE),NA())</f>
        <v>-42.460692175626754</v>
      </c>
      <c r="W25">
        <f>IF($A25=TRUE,VLOOKUP($B25,[1]orizzontale!$A$1:$AO$36,12,FALSE),NA())</f>
        <v>5.6918219182248579</v>
      </c>
      <c r="X25">
        <f>IF($A25=TRUE,VLOOKUP($B25,[1]orizzontale!$A$1:$AO$36,13,FALSE),NA())</f>
        <v>-49.003136008168568</v>
      </c>
      <c r="Y25">
        <f>IF($A25=TRUE,VLOOKUP($B25,[1]orizzontale!$A$1:$AO$36,14,FALSE),NA())</f>
        <v>-23.941914236715412</v>
      </c>
      <c r="Z25">
        <f>IF($A25=TRUE,VLOOKUP($B25,[1]orizzontale!$A$1:$AO$36,15,FALSE),NA())</f>
        <v>-21.120393550626932</v>
      </c>
      <c r="AA25">
        <f>IF($A25=TRUE,VLOOKUP($B25,[1]orizzontale!$A$1:$AO$36,16,FALSE),NA())</f>
        <v>0</v>
      </c>
      <c r="AB25">
        <f>IF($A25=TRUE,VLOOKUP($B25,[1]orizzontale!$A$1:$AO$36,17,FALSE),NA())</f>
        <v>0</v>
      </c>
      <c r="AC25">
        <f>IF($A25=TRUE,VLOOKUP($B25,[1]orizzontale!$A$1:$AO$36,18,FALSE),NA())</f>
        <v>0</v>
      </c>
      <c r="AD25">
        <f>IF($A25=TRUE,VLOOKUP($B25,[1]orizzontale!$A$1:$AO$36,19,FALSE),NA())</f>
        <v>0</v>
      </c>
      <c r="AE25">
        <f>IF($A25=TRUE,VLOOKUP($B25,[1]orizzontale!$A$1:$AO$36,20,FALSE),NA())</f>
        <v>0</v>
      </c>
      <c r="AF25">
        <f>IF($A25=TRUE,VLOOKUP($B25,[1]orizzontale!$A$1:$AO$36,21,FALSE),NA())</f>
        <v>0</v>
      </c>
      <c r="AG25">
        <f>IF($A25=TRUE,VLOOKUP($B25,[1]orizzontale!$A$1:$AO$36,22,FALSE),NA())</f>
        <v>0</v>
      </c>
      <c r="AH25">
        <f>IF($A25=TRUE,VLOOKUP($B25,[1]orizzontale!$A$1:$AO$36,23,FALSE),NA())</f>
        <v>0</v>
      </c>
      <c r="AI25">
        <f>IF($A25=TRUE,VLOOKUP($B25,[1]orizzontale!$A$1:$AO$36,24,FALSE),NA())</f>
        <v>0</v>
      </c>
      <c r="AJ25">
        <f>IF($A25=TRUE,VLOOKUP($B25,[1]orizzontale!$A$1:$AO$36,25,FALSE),NA())</f>
        <v>0</v>
      </c>
      <c r="AK25">
        <f>IF($A25=TRUE,VLOOKUP($B25,[1]orizzontale!$A$1:$AO$36,26,FALSE),NA())</f>
        <v>0</v>
      </c>
      <c r="AL25">
        <f>IF($A25=TRUE,VLOOKUP($B25,[1]orizzontale!$A$1:$AO$36,27,FALSE),NA())</f>
        <v>0</v>
      </c>
      <c r="AM25">
        <f>IF($A25=TRUE,VLOOKUP($B25,[1]orizzontale!$A$1:$AO$36,28,FALSE),NA())</f>
        <v>0</v>
      </c>
      <c r="AN25">
        <f>IF($A25=TRUE,VLOOKUP($B25,[1]orizzontale!$A$1:$AO$36,29,FALSE),NA())</f>
        <v>0</v>
      </c>
      <c r="AO25">
        <f>IF($A25=TRUE,VLOOKUP($B25,[1]orizzontale!$A$1:$AO$36,30,FALSE),NA())</f>
        <v>0</v>
      </c>
      <c r="AP25">
        <f>IF($A25=TRUE,VLOOKUP($B25,[1]orizzontale!$A$1:$AO$36,31,FALSE),NA())</f>
        <v>0</v>
      </c>
      <c r="AQ25">
        <f>IF($A25=TRUE,VLOOKUP($B25,[1]orizzontale!$A$1:$AO$36,32,FALSE),NA())</f>
        <v>0</v>
      </c>
      <c r="AR25">
        <f>IF($A25=TRUE,VLOOKUP($B25,[1]orizzontale!$A$1:$AO$36,33,FALSE),NA())</f>
        <v>0</v>
      </c>
      <c r="AS25">
        <f>IF($A25=TRUE,VLOOKUP($B25,[1]orizzontale!$A$1:$AO$36,34,FALSE),NA())</f>
        <v>0</v>
      </c>
      <c r="AT25">
        <f>IF($A25=TRUE,VLOOKUP($B25,[1]orizzontale!$A$1:$AO$36,35,FALSE),NA())</f>
        <v>0</v>
      </c>
      <c r="AU25">
        <f>IF($A25=TRUE,VLOOKUP($B25,[1]orizzontale!$A$1:$AO$36,36,FALSE),NA())</f>
        <v>0</v>
      </c>
      <c r="AV25">
        <f>IF($A25=TRUE,VLOOKUP($B25,[1]orizzontale!$A$1:$AO$36,37,FALSE),NA())</f>
        <v>0</v>
      </c>
      <c r="AW25">
        <f>IF($A25=TRUE,VLOOKUP($B25,[1]orizzontale!$A$1:$AO$36,38,FALSE),NA())</f>
        <v>0</v>
      </c>
      <c r="AX25">
        <f>IF($A25=TRUE,VLOOKUP($B25,[1]orizzontale!$A$1:$AO$36,39,FALSE),NA())</f>
        <v>0</v>
      </c>
      <c r="AY25">
        <f>IF($A25=TRUE,VLOOKUP($B25,[1]orizzontale!$A$1:$AO$36,40,FALSE),NA())</f>
        <v>0</v>
      </c>
      <c r="AZ25">
        <f>IF($A25=TRUE,VLOOKUP($B25,[1]orizzontale!$A$1:$AO$36,41,FALSE),NA())</f>
        <v>0</v>
      </c>
    </row>
    <row r="26" spans="1:52" x14ac:dyDescent="0.3">
      <c r="A26" t="b">
        <f>IF(B26=[1]orizzontale!$A25,TRUE,NA())</f>
        <v>1</v>
      </c>
      <c r="B26">
        <f t="shared" si="0"/>
        <v>925</v>
      </c>
      <c r="C26" s="5">
        <v>0.17</v>
      </c>
      <c r="D26">
        <v>4.76</v>
      </c>
      <c r="E26" s="8">
        <v>6.83</v>
      </c>
      <c r="F26" s="10">
        <v>-0.75</v>
      </c>
      <c r="G26" s="12">
        <v>0</v>
      </c>
      <c r="H26" s="12">
        <v>0</v>
      </c>
      <c r="I26" s="12">
        <v>3</v>
      </c>
      <c r="J26" s="2" t="s">
        <v>74</v>
      </c>
      <c r="M26">
        <f>IF($A26=TRUE,VLOOKUP($B26,[1]orizzontale!$A$1:$AO$36,2,FALSE),NA())</f>
        <v>30.078022667971791</v>
      </c>
      <c r="N26">
        <f>IF($A26=TRUE,VLOOKUP($B26,[1]orizzontale!$A$1:$AO$36,3,FALSE),NA())</f>
        <v>-71.949091452445842</v>
      </c>
      <c r="O26">
        <f>IF($A26=TRUE,VLOOKUP($B26,[1]orizzontale!$A$1:$AO$36,4,FALSE),NA())</f>
        <v>162.3751815884381</v>
      </c>
      <c r="P26">
        <f>IF($A26=TRUE,VLOOKUP($B26,[1]orizzontale!$A$1:$AO$36,5,FALSE),NA())</f>
        <v>-69.327707057302817</v>
      </c>
      <c r="Q26">
        <f>IF($A26=TRUE,VLOOKUP($B26,[1]orizzontale!$A$1:$AO$36,6,FALSE),NA())</f>
        <v>163.24187543976203</v>
      </c>
      <c r="R26">
        <f>IF($A26=TRUE,VLOOKUP($B26,[1]orizzontale!$A$1:$AO$36,7,FALSE),NA())</f>
        <v>-109.62827259196341</v>
      </c>
      <c r="S26">
        <f>IF($A26=TRUE,VLOOKUP($B26,[1]orizzontale!$A$1:$AO$36,8,FALSE),NA())</f>
        <v>72.395318561297842</v>
      </c>
      <c r="T26">
        <f>IF($A26=TRUE,VLOOKUP($B26,[1]orizzontale!$A$1:$AO$36,9,FALSE),NA())</f>
        <v>-111.76655354655068</v>
      </c>
      <c r="U26">
        <f>IF($A26=TRUE,VLOOKUP($B26,[1]orizzontale!$A$1:$AO$36,10,FALSE),NA())</f>
        <v>30.078022667971791</v>
      </c>
      <c r="V26">
        <f>IF($A26=TRUE,VLOOKUP($B26,[1]orizzontale!$A$1:$AO$36,11,FALSE),NA())</f>
        <v>-71.949091452445842</v>
      </c>
      <c r="W26">
        <f>IF($A26=TRUE,VLOOKUP($B26,[1]orizzontale!$A$1:$AO$36,12,FALSE),NA())</f>
        <v>0</v>
      </c>
      <c r="X26">
        <f>IF($A26=TRUE,VLOOKUP($B26,[1]orizzontale!$A$1:$AO$36,13,FALSE),NA())</f>
        <v>0</v>
      </c>
      <c r="Y26">
        <f>IF($A26=TRUE,VLOOKUP($B26,[1]orizzontale!$A$1:$AO$36,14,FALSE),NA())</f>
        <v>0</v>
      </c>
      <c r="Z26">
        <f>IF($A26=TRUE,VLOOKUP($B26,[1]orizzontale!$A$1:$AO$36,15,FALSE),NA())</f>
        <v>0</v>
      </c>
      <c r="AA26">
        <f>IF($A26=TRUE,VLOOKUP($B26,[1]orizzontale!$A$1:$AO$36,16,FALSE),NA())</f>
        <v>0</v>
      </c>
      <c r="AB26">
        <f>IF($A26=TRUE,VLOOKUP($B26,[1]orizzontale!$A$1:$AO$36,17,FALSE),NA())</f>
        <v>0</v>
      </c>
      <c r="AC26">
        <f>IF($A26=TRUE,VLOOKUP($B26,[1]orizzontale!$A$1:$AO$36,18,FALSE),NA())</f>
        <v>0</v>
      </c>
      <c r="AD26">
        <f>IF($A26=TRUE,VLOOKUP($B26,[1]orizzontale!$A$1:$AO$36,19,FALSE),NA())</f>
        <v>0</v>
      </c>
      <c r="AE26">
        <f>IF($A26=TRUE,VLOOKUP($B26,[1]orizzontale!$A$1:$AO$36,20,FALSE),NA())</f>
        <v>0</v>
      </c>
      <c r="AF26">
        <f>IF($A26=TRUE,VLOOKUP($B26,[1]orizzontale!$A$1:$AO$36,21,FALSE),NA())</f>
        <v>0</v>
      </c>
      <c r="AG26">
        <f>IF($A26=TRUE,VLOOKUP($B26,[1]orizzontale!$A$1:$AO$36,22,FALSE),NA())</f>
        <v>0</v>
      </c>
      <c r="AH26">
        <f>IF($A26=TRUE,VLOOKUP($B26,[1]orizzontale!$A$1:$AO$36,23,FALSE),NA())</f>
        <v>0</v>
      </c>
      <c r="AI26">
        <f>IF($A26=TRUE,VLOOKUP($B26,[1]orizzontale!$A$1:$AO$36,24,FALSE),NA())</f>
        <v>0</v>
      </c>
      <c r="AJ26">
        <f>IF($A26=TRUE,VLOOKUP($B26,[1]orizzontale!$A$1:$AO$36,25,FALSE),NA())</f>
        <v>0</v>
      </c>
      <c r="AK26">
        <f>IF($A26=TRUE,VLOOKUP($B26,[1]orizzontale!$A$1:$AO$36,26,FALSE),NA())</f>
        <v>0</v>
      </c>
      <c r="AL26">
        <f>IF($A26=TRUE,VLOOKUP($B26,[1]orizzontale!$A$1:$AO$36,27,FALSE),NA())</f>
        <v>0</v>
      </c>
      <c r="AM26">
        <f>IF($A26=TRUE,VLOOKUP($B26,[1]orizzontale!$A$1:$AO$36,28,FALSE),NA())</f>
        <v>0</v>
      </c>
      <c r="AN26">
        <f>IF($A26=TRUE,VLOOKUP($B26,[1]orizzontale!$A$1:$AO$36,29,FALSE),NA())</f>
        <v>0</v>
      </c>
      <c r="AO26">
        <f>IF($A26=TRUE,VLOOKUP($B26,[1]orizzontale!$A$1:$AO$36,30,FALSE),NA())</f>
        <v>0</v>
      </c>
      <c r="AP26">
        <f>IF($A26=TRUE,VLOOKUP($B26,[1]orizzontale!$A$1:$AO$36,31,FALSE),NA())</f>
        <v>0</v>
      </c>
      <c r="AQ26">
        <f>IF($A26=TRUE,VLOOKUP($B26,[1]orizzontale!$A$1:$AO$36,32,FALSE),NA())</f>
        <v>0</v>
      </c>
      <c r="AR26">
        <f>IF($A26=TRUE,VLOOKUP($B26,[1]orizzontale!$A$1:$AO$36,33,FALSE),NA())</f>
        <v>0</v>
      </c>
      <c r="AS26">
        <f>IF($A26=TRUE,VLOOKUP($B26,[1]orizzontale!$A$1:$AO$36,34,FALSE),NA())</f>
        <v>0</v>
      </c>
      <c r="AT26">
        <f>IF($A26=TRUE,VLOOKUP($B26,[1]orizzontale!$A$1:$AO$36,35,FALSE),NA())</f>
        <v>0</v>
      </c>
      <c r="AU26">
        <f>IF($A26=TRUE,VLOOKUP($B26,[1]orizzontale!$A$1:$AO$36,36,FALSE),NA())</f>
        <v>0</v>
      </c>
      <c r="AV26">
        <f>IF($A26=TRUE,VLOOKUP($B26,[1]orizzontale!$A$1:$AO$36,37,FALSE),NA())</f>
        <v>0</v>
      </c>
      <c r="AW26">
        <f>IF($A26=TRUE,VLOOKUP($B26,[1]orizzontale!$A$1:$AO$36,38,FALSE),NA())</f>
        <v>0</v>
      </c>
      <c r="AX26">
        <f>IF($A26=TRUE,VLOOKUP($B26,[1]orizzontale!$A$1:$AO$36,39,FALSE),NA())</f>
        <v>0</v>
      </c>
      <c r="AY26">
        <f>IF($A26=TRUE,VLOOKUP($B26,[1]orizzontale!$A$1:$AO$36,40,FALSE),NA())</f>
        <v>0</v>
      </c>
      <c r="AZ26">
        <f>IF($A26=TRUE,VLOOKUP($B26,[1]orizzontale!$A$1:$AO$36,41,FALSE),NA())</f>
        <v>0</v>
      </c>
    </row>
    <row r="27" spans="1:52" x14ac:dyDescent="0.3">
      <c r="A27" t="b">
        <f>IF(B27=[1]orizzontale!$A26,TRUE,NA())</f>
        <v>1</v>
      </c>
      <c r="B27">
        <f t="shared" si="0"/>
        <v>926</v>
      </c>
      <c r="C27" s="5">
        <v>0.09</v>
      </c>
      <c r="D27">
        <v>4.76</v>
      </c>
      <c r="E27" s="8">
        <v>6.14</v>
      </c>
      <c r="F27" s="10">
        <v>-1.38</v>
      </c>
      <c r="G27" s="12">
        <v>0</v>
      </c>
      <c r="H27" s="12">
        <v>0</v>
      </c>
      <c r="I27" s="12">
        <v>3</v>
      </c>
      <c r="J27" s="2" t="s">
        <v>75</v>
      </c>
      <c r="M27">
        <f>IF($A27=TRUE,VLOOKUP($B27,[1]orizzontale!$A$1:$AO$36,2,FALSE),NA())</f>
        <v>90.827969609073591</v>
      </c>
      <c r="N27">
        <f>IF($A27=TRUE,VLOOKUP($B27,[1]orizzontale!$A$1:$AO$36,3,FALSE),NA())</f>
        <v>-136.21370068970694</v>
      </c>
      <c r="O27">
        <f>IF($A27=TRUE,VLOOKUP($B27,[1]orizzontale!$A$1:$AO$36,4,FALSE),NA())</f>
        <v>218.11244361434575</v>
      </c>
      <c r="P27">
        <f>IF($A27=TRUE,VLOOKUP($B27,[1]orizzontale!$A$1:$AO$36,5,FALSE),NA())</f>
        <v>-140.43116024035496</v>
      </c>
      <c r="Q27">
        <f>IF($A27=TRUE,VLOOKUP($B27,[1]orizzontale!$A$1:$AO$36,6,FALSE),NA())</f>
        <v>218.50291605021314</v>
      </c>
      <c r="R27">
        <f>IF($A27=TRUE,VLOOKUP($B27,[1]orizzontale!$A$1:$AO$36,7,FALSE),NA())</f>
        <v>-160.14950538569968</v>
      </c>
      <c r="S27">
        <f>IF($A27=TRUE,VLOOKUP($B27,[1]orizzontale!$A$1:$AO$36,8,FALSE),NA())</f>
        <v>108.15548477348382</v>
      </c>
      <c r="T27">
        <f>IF($A27=TRUE,VLOOKUP($B27,[1]orizzontale!$A$1:$AO$36,9,FALSE),NA())</f>
        <v>-159.19492747645825</v>
      </c>
      <c r="U27">
        <f>IF($A27=TRUE,VLOOKUP($B27,[1]orizzontale!$A$1:$AO$36,10,FALSE),NA())</f>
        <v>90.827969609073591</v>
      </c>
      <c r="V27">
        <f>IF($A27=TRUE,VLOOKUP($B27,[1]orizzontale!$A$1:$AO$36,11,FALSE),NA())</f>
        <v>-136.21370068970694</v>
      </c>
      <c r="W27">
        <f>IF($A27=TRUE,VLOOKUP($B27,[1]orizzontale!$A$1:$AO$36,12,FALSE),NA())</f>
        <v>0</v>
      </c>
      <c r="X27">
        <f>IF($A27=TRUE,VLOOKUP($B27,[1]orizzontale!$A$1:$AO$36,13,FALSE),NA())</f>
        <v>0</v>
      </c>
      <c r="Y27">
        <f>IF($A27=TRUE,VLOOKUP($B27,[1]orizzontale!$A$1:$AO$36,14,FALSE),NA())</f>
        <v>0</v>
      </c>
      <c r="Z27">
        <f>IF($A27=TRUE,VLOOKUP($B27,[1]orizzontale!$A$1:$AO$36,15,FALSE),NA())</f>
        <v>0</v>
      </c>
      <c r="AA27">
        <f>IF($A27=TRUE,VLOOKUP($B27,[1]orizzontale!$A$1:$AO$36,16,FALSE),NA())</f>
        <v>0</v>
      </c>
      <c r="AB27">
        <f>IF($A27=TRUE,VLOOKUP($B27,[1]orizzontale!$A$1:$AO$36,17,FALSE),NA())</f>
        <v>0</v>
      </c>
      <c r="AC27">
        <f>IF($A27=TRUE,VLOOKUP($B27,[1]orizzontale!$A$1:$AO$36,18,FALSE),NA())</f>
        <v>0</v>
      </c>
      <c r="AD27">
        <f>IF($A27=TRUE,VLOOKUP($B27,[1]orizzontale!$A$1:$AO$36,19,FALSE),NA())</f>
        <v>0</v>
      </c>
      <c r="AE27">
        <f>IF($A27=TRUE,VLOOKUP($B27,[1]orizzontale!$A$1:$AO$36,20,FALSE),NA())</f>
        <v>0</v>
      </c>
      <c r="AF27">
        <f>IF($A27=TRUE,VLOOKUP($B27,[1]orizzontale!$A$1:$AO$36,21,FALSE),NA())</f>
        <v>0</v>
      </c>
      <c r="AG27">
        <f>IF($A27=TRUE,VLOOKUP($B27,[1]orizzontale!$A$1:$AO$36,22,FALSE),NA())</f>
        <v>0</v>
      </c>
      <c r="AH27">
        <f>IF($A27=TRUE,VLOOKUP($B27,[1]orizzontale!$A$1:$AO$36,23,FALSE),NA())</f>
        <v>0</v>
      </c>
      <c r="AI27">
        <f>IF($A27=TRUE,VLOOKUP($B27,[1]orizzontale!$A$1:$AO$36,24,FALSE),NA())</f>
        <v>0</v>
      </c>
      <c r="AJ27">
        <f>IF($A27=TRUE,VLOOKUP($B27,[1]orizzontale!$A$1:$AO$36,25,FALSE),NA())</f>
        <v>0</v>
      </c>
      <c r="AK27">
        <f>IF($A27=TRUE,VLOOKUP($B27,[1]orizzontale!$A$1:$AO$36,26,FALSE),NA())</f>
        <v>0</v>
      </c>
      <c r="AL27">
        <f>IF($A27=TRUE,VLOOKUP($B27,[1]orizzontale!$A$1:$AO$36,27,FALSE),NA())</f>
        <v>0</v>
      </c>
      <c r="AM27">
        <f>IF($A27=TRUE,VLOOKUP($B27,[1]orizzontale!$A$1:$AO$36,28,FALSE),NA())</f>
        <v>0</v>
      </c>
      <c r="AN27">
        <f>IF($A27=TRUE,VLOOKUP($B27,[1]orizzontale!$A$1:$AO$36,29,FALSE),NA())</f>
        <v>0</v>
      </c>
      <c r="AO27">
        <f>IF($A27=TRUE,VLOOKUP($B27,[1]orizzontale!$A$1:$AO$36,30,FALSE),NA())</f>
        <v>0</v>
      </c>
      <c r="AP27">
        <f>IF($A27=TRUE,VLOOKUP($B27,[1]orizzontale!$A$1:$AO$36,31,FALSE),NA())</f>
        <v>0</v>
      </c>
      <c r="AQ27">
        <f>IF($A27=TRUE,VLOOKUP($B27,[1]orizzontale!$A$1:$AO$36,32,FALSE),NA())</f>
        <v>0</v>
      </c>
      <c r="AR27">
        <f>IF($A27=TRUE,VLOOKUP($B27,[1]orizzontale!$A$1:$AO$36,33,FALSE),NA())</f>
        <v>0</v>
      </c>
      <c r="AS27">
        <f>IF($A27=TRUE,VLOOKUP($B27,[1]orizzontale!$A$1:$AO$36,34,FALSE),NA())</f>
        <v>0</v>
      </c>
      <c r="AT27">
        <f>IF($A27=TRUE,VLOOKUP($B27,[1]orizzontale!$A$1:$AO$36,35,FALSE),NA())</f>
        <v>0</v>
      </c>
      <c r="AU27">
        <f>IF($A27=TRUE,VLOOKUP($B27,[1]orizzontale!$A$1:$AO$36,36,FALSE),NA())</f>
        <v>0</v>
      </c>
      <c r="AV27">
        <f>IF($A27=TRUE,VLOOKUP($B27,[1]orizzontale!$A$1:$AO$36,37,FALSE),NA())</f>
        <v>0</v>
      </c>
      <c r="AW27">
        <f>IF($A27=TRUE,VLOOKUP($B27,[1]orizzontale!$A$1:$AO$36,38,FALSE),NA())</f>
        <v>0</v>
      </c>
      <c r="AX27">
        <f>IF($A27=TRUE,VLOOKUP($B27,[1]orizzontale!$A$1:$AO$36,39,FALSE),NA())</f>
        <v>0</v>
      </c>
      <c r="AY27">
        <f>IF($A27=TRUE,VLOOKUP($B27,[1]orizzontale!$A$1:$AO$36,40,FALSE),NA())</f>
        <v>0</v>
      </c>
      <c r="AZ27">
        <f>IF($A27=TRUE,VLOOKUP($B27,[1]orizzontale!$A$1:$AO$36,41,FALSE),NA())</f>
        <v>0</v>
      </c>
    </row>
    <row r="28" spans="1:52" x14ac:dyDescent="0.3">
      <c r="A28" t="b">
        <f>IF(B28=[1]orizzontale!$A27,TRUE,NA())</f>
        <v>1</v>
      </c>
      <c r="B28">
        <f t="shared" si="0"/>
        <v>927</v>
      </c>
      <c r="C28" s="5">
        <v>0.69</v>
      </c>
      <c r="D28">
        <v>4.76</v>
      </c>
      <c r="E28" s="8">
        <v>7.06</v>
      </c>
      <c r="F28" s="10">
        <v>-0.72</v>
      </c>
      <c r="G28" s="12">
        <v>0</v>
      </c>
      <c r="H28" s="12">
        <v>0</v>
      </c>
      <c r="I28" s="12">
        <v>1</v>
      </c>
      <c r="J28" s="2" t="s">
        <v>76</v>
      </c>
      <c r="M28">
        <f>IF($A28=TRUE,VLOOKUP($B28,[1]orizzontale!$A$1:$AO$36,2,FALSE),NA())</f>
        <v>-27.351297482295895</v>
      </c>
      <c r="N28">
        <f>IF($A28=TRUE,VLOOKUP($B28,[1]orizzontale!$A$1:$AO$36,3,FALSE),NA())</f>
        <v>-17.912414392063393</v>
      </c>
      <c r="O28">
        <f>IF($A28=TRUE,VLOOKUP($B28,[1]orizzontale!$A$1:$AO$36,4,FALSE),NA())</f>
        <v>-23.941914236715412</v>
      </c>
      <c r="P28">
        <f>IF($A28=TRUE,VLOOKUP($B28,[1]orizzontale!$A$1:$AO$36,5,FALSE),NA())</f>
        <v>-21.120393550626932</v>
      </c>
      <c r="Q28">
        <f>IF($A28=TRUE,VLOOKUP($B28,[1]orizzontale!$A$1:$AO$36,6,FALSE),NA())</f>
        <v>5.6918219182248579</v>
      </c>
      <c r="R28">
        <f>IF($A28=TRUE,VLOOKUP($B28,[1]orizzontale!$A$1:$AO$36,7,FALSE),NA())</f>
        <v>-49.003136008168568</v>
      </c>
      <c r="S28">
        <f>IF($A28=TRUE,VLOOKUP($B28,[1]orizzontale!$A$1:$AO$36,8,FALSE),NA())</f>
        <v>30.078022667971791</v>
      </c>
      <c r="T28">
        <f>IF($A28=TRUE,VLOOKUP($B28,[1]orizzontale!$A$1:$AO$36,9,FALSE),NA())</f>
        <v>-71.949091452445842</v>
      </c>
      <c r="U28">
        <f>IF($A28=TRUE,VLOOKUP($B28,[1]orizzontale!$A$1:$AO$36,10,FALSE),NA())</f>
        <v>72.395318561297842</v>
      </c>
      <c r="V28">
        <f>IF($A28=TRUE,VLOOKUP($B28,[1]orizzontale!$A$1:$AO$36,11,FALSE),NA())</f>
        <v>-111.76655354655068</v>
      </c>
      <c r="W28">
        <f>IF($A28=TRUE,VLOOKUP($B28,[1]orizzontale!$A$1:$AO$36,12,FALSE),NA())</f>
        <v>90.827969609073591</v>
      </c>
      <c r="X28">
        <f>IF($A28=TRUE,VLOOKUP($B28,[1]orizzontale!$A$1:$AO$36,13,FALSE),NA())</f>
        <v>-136.21370068970694</v>
      </c>
      <c r="Y28">
        <f>IF($A28=TRUE,VLOOKUP($B28,[1]orizzontale!$A$1:$AO$36,14,FALSE),NA())</f>
        <v>108.15548477348382</v>
      </c>
      <c r="Z28">
        <f>IF($A28=TRUE,VLOOKUP($B28,[1]orizzontale!$A$1:$AO$36,15,FALSE),NA())</f>
        <v>-159.19492747645825</v>
      </c>
      <c r="AA28">
        <f>IF($A28=TRUE,VLOOKUP($B28,[1]orizzontale!$A$1:$AO$36,16,FALSE),NA())</f>
        <v>119.39531305303552</v>
      </c>
      <c r="AB28">
        <f>IF($A28=TRUE,VLOOKUP($B28,[1]orizzontale!$A$1:$AO$36,17,FALSE),NA())</f>
        <v>-174.10182559677867</v>
      </c>
      <c r="AC28">
        <f>IF($A28=TRUE,VLOOKUP($B28,[1]orizzontale!$A$1:$AO$36,18,FALSE),NA())</f>
        <v>133.43984512873135</v>
      </c>
      <c r="AD28">
        <f>IF($A28=TRUE,VLOOKUP($B28,[1]orizzontale!$A$1:$AO$36,19,FALSE),NA())</f>
        <v>-208.27841507894453</v>
      </c>
      <c r="AE28">
        <f>IF($A28=TRUE,VLOOKUP($B28,[1]orizzontale!$A$1:$AO$36,20,FALSE),NA())</f>
        <v>0</v>
      </c>
      <c r="AF28">
        <f>IF($A28=TRUE,VLOOKUP($B28,[1]orizzontale!$A$1:$AO$36,21,FALSE),NA())</f>
        <v>0</v>
      </c>
      <c r="AG28">
        <f>IF($A28=TRUE,VLOOKUP($B28,[1]orizzontale!$A$1:$AO$36,22,FALSE),NA())</f>
        <v>0</v>
      </c>
      <c r="AH28">
        <f>IF($A28=TRUE,VLOOKUP($B28,[1]orizzontale!$A$1:$AO$36,23,FALSE),NA())</f>
        <v>0</v>
      </c>
      <c r="AI28">
        <f>IF($A28=TRUE,VLOOKUP($B28,[1]orizzontale!$A$1:$AO$36,24,FALSE),NA())</f>
        <v>99.879854669530062</v>
      </c>
      <c r="AJ28">
        <f>IF($A28=TRUE,VLOOKUP($B28,[1]orizzontale!$A$1:$AO$36,25,FALSE),NA())</f>
        <v>-213.32687630839646</v>
      </c>
      <c r="AK28">
        <f>IF($A28=TRUE,VLOOKUP($B28,[1]orizzontale!$A$1:$AO$36,26,FALSE),NA())</f>
        <v>81.093646231692404</v>
      </c>
      <c r="AL28">
        <f>IF($A28=TRUE,VLOOKUP($B28,[1]orizzontale!$A$1:$AO$36,27,FALSE),NA())</f>
        <v>-165.60820907940436</v>
      </c>
      <c r="AM28">
        <f>IF($A28=TRUE,VLOOKUP($B28,[1]orizzontale!$A$1:$AO$36,28,FALSE),NA())</f>
        <v>36.982739530735124</v>
      </c>
      <c r="AN28">
        <f>IF($A28=TRUE,VLOOKUP($B28,[1]orizzontale!$A$1:$AO$36,29,FALSE),NA())</f>
        <v>-116.77497172286083</v>
      </c>
      <c r="AO28">
        <f>IF($A28=TRUE,VLOOKUP($B28,[1]orizzontale!$A$1:$AO$36,30,FALSE),NA())</f>
        <v>34.484543623388802</v>
      </c>
      <c r="AP28">
        <f>IF($A28=TRUE,VLOOKUP($B28,[1]orizzontale!$A$1:$AO$36,31,FALSE),NA())</f>
        <v>-114.76808910843916</v>
      </c>
      <c r="AQ28">
        <f>IF($A28=TRUE,VLOOKUP($B28,[1]orizzontale!$A$1:$AO$36,32,FALSE),NA())</f>
        <v>8.906334510849323</v>
      </c>
      <c r="AR28">
        <f>IF($A28=TRUE,VLOOKUP($B28,[1]orizzontale!$A$1:$AO$36,33,FALSE),NA())</f>
        <v>-94.225586595071476</v>
      </c>
      <c r="AS28">
        <f>IF($A28=TRUE,VLOOKUP($B28,[1]orizzontale!$A$1:$AO$36,34,FALSE),NA())</f>
        <v>-37.041571570686585</v>
      </c>
      <c r="AT28">
        <f>IF($A28=TRUE,VLOOKUP($B28,[1]orizzontale!$A$1:$AO$36,35,FALSE),NA())</f>
        <v>-57.322938237249851</v>
      </c>
      <c r="AU28">
        <f>IF($A28=TRUE,VLOOKUP($B28,[1]orizzontale!$A$1:$AO$36,36,FALSE),NA())</f>
        <v>-27.351297482295895</v>
      </c>
      <c r="AV28">
        <f>IF($A28=TRUE,VLOOKUP($B28,[1]orizzontale!$A$1:$AO$36,37,FALSE),NA())</f>
        <v>-17.912414392063393</v>
      </c>
      <c r="AW28">
        <f>IF($A28=TRUE,VLOOKUP($B28,[1]orizzontale!$A$1:$AO$36,38,FALSE),NA())</f>
        <v>0</v>
      </c>
      <c r="AX28">
        <f>IF($A28=TRUE,VLOOKUP($B28,[1]orizzontale!$A$1:$AO$36,39,FALSE),NA())</f>
        <v>0</v>
      </c>
      <c r="AY28">
        <f>IF($A28=TRUE,VLOOKUP($B28,[1]orizzontale!$A$1:$AO$36,40,FALSE),NA())</f>
        <v>0</v>
      </c>
      <c r="AZ28">
        <f>IF($A28=TRUE,VLOOKUP($B28,[1]orizzontale!$A$1:$AO$36,41,FALSE),NA())</f>
        <v>0</v>
      </c>
    </row>
    <row r="29" spans="1:52" x14ac:dyDescent="0.3">
      <c r="A29" t="b">
        <f>IF(B29=[1]orizzontale!$A28,TRUE,NA())</f>
        <v>1</v>
      </c>
      <c r="B29">
        <f t="shared" si="0"/>
        <v>928</v>
      </c>
      <c r="C29" s="5">
        <v>0.21</v>
      </c>
      <c r="D29">
        <v>4.76</v>
      </c>
      <c r="E29" s="8">
        <v>5.91</v>
      </c>
      <c r="F29" s="10">
        <v>-0.66</v>
      </c>
      <c r="G29" s="12">
        <v>0</v>
      </c>
      <c r="H29" s="12">
        <v>0</v>
      </c>
      <c r="I29" s="12">
        <v>1</v>
      </c>
      <c r="J29" s="2" t="s">
        <v>77</v>
      </c>
      <c r="M29">
        <f>IF($A29=TRUE,VLOOKUP($B29,[1]orizzontale!$A$1:$AO$36,2,FALSE),NA())</f>
        <v>34.484543623388802</v>
      </c>
      <c r="N29">
        <f>IF($A29=TRUE,VLOOKUP($B29,[1]orizzontale!$A$1:$AO$36,3,FALSE),NA())</f>
        <v>-114.76808910843916</v>
      </c>
      <c r="O29">
        <f>IF($A29=TRUE,VLOOKUP($B29,[1]orizzontale!$A$1:$AO$36,4,FALSE),NA())</f>
        <v>-57.280580777153837</v>
      </c>
      <c r="P29">
        <f>IF($A29=TRUE,VLOOKUP($B29,[1]orizzontale!$A$1:$AO$36,5,FALSE),NA())</f>
        <v>-148.22119485328997</v>
      </c>
      <c r="Q29">
        <f>IF($A29=TRUE,VLOOKUP($B29,[1]orizzontale!$A$1:$AO$36,6,FALSE),NA())</f>
        <v>-68.237652954581023</v>
      </c>
      <c r="R29">
        <f>IF($A29=TRUE,VLOOKUP($B29,[1]orizzontale!$A$1:$AO$36,7,FALSE),NA())</f>
        <v>-122.1968338668691</v>
      </c>
      <c r="S29">
        <f>IF($A29=TRUE,VLOOKUP($B29,[1]orizzontale!$A$1:$AO$36,8,FALSE),NA())</f>
        <v>8.906334510849323</v>
      </c>
      <c r="T29">
        <f>IF($A29=TRUE,VLOOKUP($B29,[1]orizzontale!$A$1:$AO$36,9,FALSE),NA())</f>
        <v>-94.225586595071476</v>
      </c>
      <c r="U29">
        <f>IF($A29=TRUE,VLOOKUP($B29,[1]orizzontale!$A$1:$AO$36,10,FALSE),NA())</f>
        <v>34.484543623388802</v>
      </c>
      <c r="V29">
        <f>IF($A29=TRUE,VLOOKUP($B29,[1]orizzontale!$A$1:$AO$36,11,FALSE),NA())</f>
        <v>-114.76808910843916</v>
      </c>
      <c r="W29">
        <f>IF($A29=TRUE,VLOOKUP($B29,[1]orizzontale!$A$1:$AO$36,12,FALSE),NA())</f>
        <v>0</v>
      </c>
      <c r="X29">
        <f>IF($A29=TRUE,VLOOKUP($B29,[1]orizzontale!$A$1:$AO$36,13,FALSE),NA())</f>
        <v>0</v>
      </c>
      <c r="Y29">
        <f>IF($A29=TRUE,VLOOKUP($B29,[1]orizzontale!$A$1:$AO$36,14,FALSE),NA())</f>
        <v>0</v>
      </c>
      <c r="Z29">
        <f>IF($A29=TRUE,VLOOKUP($B29,[1]orizzontale!$A$1:$AO$36,15,FALSE),NA())</f>
        <v>0</v>
      </c>
      <c r="AA29">
        <f>IF($A29=TRUE,VLOOKUP($B29,[1]orizzontale!$A$1:$AO$36,16,FALSE),NA())</f>
        <v>0</v>
      </c>
      <c r="AB29">
        <f>IF($A29=TRUE,VLOOKUP($B29,[1]orizzontale!$A$1:$AO$36,17,FALSE),NA())</f>
        <v>0</v>
      </c>
      <c r="AC29">
        <f>IF($A29=TRUE,VLOOKUP($B29,[1]orizzontale!$A$1:$AO$36,18,FALSE),NA())</f>
        <v>0</v>
      </c>
      <c r="AD29">
        <f>IF($A29=TRUE,VLOOKUP($B29,[1]orizzontale!$A$1:$AO$36,19,FALSE),NA())</f>
        <v>0</v>
      </c>
      <c r="AE29">
        <f>IF($A29=TRUE,VLOOKUP($B29,[1]orizzontale!$A$1:$AO$36,20,FALSE),NA())</f>
        <v>0</v>
      </c>
      <c r="AF29">
        <f>IF($A29=TRUE,VLOOKUP($B29,[1]orizzontale!$A$1:$AO$36,21,FALSE),NA())</f>
        <v>0</v>
      </c>
      <c r="AG29">
        <f>IF($A29=TRUE,VLOOKUP($B29,[1]orizzontale!$A$1:$AO$36,22,FALSE),NA())</f>
        <v>0</v>
      </c>
      <c r="AH29">
        <f>IF($A29=TRUE,VLOOKUP($B29,[1]orizzontale!$A$1:$AO$36,23,FALSE),NA())</f>
        <v>0</v>
      </c>
      <c r="AI29">
        <f>IF($A29=TRUE,VLOOKUP($B29,[1]orizzontale!$A$1:$AO$36,24,FALSE),NA())</f>
        <v>0</v>
      </c>
      <c r="AJ29">
        <f>IF($A29=TRUE,VLOOKUP($B29,[1]orizzontale!$A$1:$AO$36,25,FALSE),NA())</f>
        <v>0</v>
      </c>
      <c r="AK29">
        <f>IF($A29=TRUE,VLOOKUP($B29,[1]orizzontale!$A$1:$AO$36,26,FALSE),NA())</f>
        <v>0</v>
      </c>
      <c r="AL29">
        <f>IF($A29=TRUE,VLOOKUP($B29,[1]orizzontale!$A$1:$AO$36,27,FALSE),NA())</f>
        <v>0</v>
      </c>
      <c r="AM29">
        <f>IF($A29=TRUE,VLOOKUP($B29,[1]orizzontale!$A$1:$AO$36,28,FALSE),NA())</f>
        <v>0</v>
      </c>
      <c r="AN29">
        <f>IF($A29=TRUE,VLOOKUP($B29,[1]orizzontale!$A$1:$AO$36,29,FALSE),NA())</f>
        <v>0</v>
      </c>
      <c r="AO29">
        <f>IF($A29=TRUE,VLOOKUP($B29,[1]orizzontale!$A$1:$AO$36,30,FALSE),NA())</f>
        <v>0</v>
      </c>
      <c r="AP29">
        <f>IF($A29=TRUE,VLOOKUP($B29,[1]orizzontale!$A$1:$AO$36,31,FALSE),NA())</f>
        <v>0</v>
      </c>
      <c r="AQ29">
        <f>IF($A29=TRUE,VLOOKUP($B29,[1]orizzontale!$A$1:$AO$36,32,FALSE),NA())</f>
        <v>0</v>
      </c>
      <c r="AR29">
        <f>IF($A29=TRUE,VLOOKUP($B29,[1]orizzontale!$A$1:$AO$36,33,FALSE),NA())</f>
        <v>0</v>
      </c>
      <c r="AS29">
        <f>IF($A29=TRUE,VLOOKUP($B29,[1]orizzontale!$A$1:$AO$36,34,FALSE),NA())</f>
        <v>0</v>
      </c>
      <c r="AT29">
        <f>IF($A29=TRUE,VLOOKUP($B29,[1]orizzontale!$A$1:$AO$36,35,FALSE),NA())</f>
        <v>0</v>
      </c>
      <c r="AU29">
        <f>IF($A29=TRUE,VLOOKUP($B29,[1]orizzontale!$A$1:$AO$36,36,FALSE),NA())</f>
        <v>0</v>
      </c>
      <c r="AV29">
        <f>IF($A29=TRUE,VLOOKUP($B29,[1]orizzontale!$A$1:$AO$36,37,FALSE),NA())</f>
        <v>0</v>
      </c>
      <c r="AW29">
        <f>IF($A29=TRUE,VLOOKUP($B29,[1]orizzontale!$A$1:$AO$36,38,FALSE),NA())</f>
        <v>0</v>
      </c>
      <c r="AX29">
        <f>IF($A29=TRUE,VLOOKUP($B29,[1]orizzontale!$A$1:$AO$36,39,FALSE),NA())</f>
        <v>0</v>
      </c>
      <c r="AY29">
        <f>IF($A29=TRUE,VLOOKUP($B29,[1]orizzontale!$A$1:$AO$36,40,FALSE),NA())</f>
        <v>0</v>
      </c>
      <c r="AZ29">
        <f>IF($A29=TRUE,VLOOKUP($B29,[1]orizzontale!$A$1:$AO$36,41,FALSE),NA())</f>
        <v>0</v>
      </c>
    </row>
    <row r="30" spans="1:52" x14ac:dyDescent="0.3">
      <c r="A30" t="e">
        <f>IF(B30=[1]orizzontale!$A29,TRUE,NA())</f>
        <v>#N/A</v>
      </c>
      <c r="B30">
        <f t="shared" si="0"/>
        <v>929</v>
      </c>
      <c r="C30" s="5">
        <v>0.17</v>
      </c>
      <c r="D30">
        <v>4.76</v>
      </c>
      <c r="E30" s="8">
        <v>7.29</v>
      </c>
      <c r="F30" s="10">
        <v>-0.79</v>
      </c>
      <c r="G30" s="12">
        <v>0</v>
      </c>
      <c r="H30" s="12">
        <v>0</v>
      </c>
      <c r="I30" s="12">
        <v>1</v>
      </c>
      <c r="J30" s="2" t="s">
        <v>78</v>
      </c>
      <c r="M30" t="e">
        <f>IF($A30=TRUE,VLOOKUP($B30,[1]orizzontale!$A$1:$AO$36,2,FALSE),NA())</f>
        <v>#N/A</v>
      </c>
      <c r="N30" t="e">
        <f>IF($A30=TRUE,VLOOKUP($B30,[1]orizzontale!$A$1:$AO$36,3,FALSE),NA())</f>
        <v>#N/A</v>
      </c>
      <c r="O30" t="e">
        <f>IF($A30=TRUE,VLOOKUP($B30,[1]orizzontale!$A$1:$AO$36,4,FALSE),NA())</f>
        <v>#N/A</v>
      </c>
      <c r="P30" t="e">
        <f>IF($A30=TRUE,VLOOKUP($B30,[1]orizzontale!$A$1:$AO$36,5,FALSE),NA())</f>
        <v>#N/A</v>
      </c>
      <c r="Q30" t="e">
        <f>IF($A30=TRUE,VLOOKUP($B30,[1]orizzontale!$A$1:$AO$36,6,FALSE),NA())</f>
        <v>#N/A</v>
      </c>
      <c r="R30" t="e">
        <f>IF($A30=TRUE,VLOOKUP($B30,[1]orizzontale!$A$1:$AO$36,7,FALSE),NA())</f>
        <v>#N/A</v>
      </c>
      <c r="S30" t="e">
        <f>IF($A30=TRUE,VLOOKUP($B30,[1]orizzontale!$A$1:$AO$36,8,FALSE),NA())</f>
        <v>#N/A</v>
      </c>
      <c r="T30" t="e">
        <f>IF($A30=TRUE,VLOOKUP($B30,[1]orizzontale!$A$1:$AO$36,9,FALSE),NA())</f>
        <v>#N/A</v>
      </c>
      <c r="U30" t="e">
        <f>IF($A30=TRUE,VLOOKUP($B30,[1]orizzontale!$A$1:$AO$36,10,FALSE),NA())</f>
        <v>#N/A</v>
      </c>
      <c r="V30" t="e">
        <f>IF($A30=TRUE,VLOOKUP($B30,[1]orizzontale!$A$1:$AO$36,11,FALSE),NA())</f>
        <v>#N/A</v>
      </c>
      <c r="W30" t="e">
        <f>IF($A30=TRUE,VLOOKUP($B30,[1]orizzontale!$A$1:$AO$36,12,FALSE),NA())</f>
        <v>#N/A</v>
      </c>
      <c r="X30" t="e">
        <f>IF($A30=TRUE,VLOOKUP($B30,[1]orizzontale!$A$1:$AO$36,13,FALSE),NA())</f>
        <v>#N/A</v>
      </c>
      <c r="Y30" t="e">
        <f>IF($A30=TRUE,VLOOKUP($B30,[1]orizzontale!$A$1:$AO$36,14,FALSE),NA())</f>
        <v>#N/A</v>
      </c>
      <c r="Z30" t="e">
        <f>IF($A30=TRUE,VLOOKUP($B30,[1]orizzontale!$A$1:$AO$36,15,FALSE),NA())</f>
        <v>#N/A</v>
      </c>
      <c r="AA30" t="e">
        <f>IF($A30=TRUE,VLOOKUP($B30,[1]orizzontale!$A$1:$AO$36,16,FALSE),NA())</f>
        <v>#N/A</v>
      </c>
      <c r="AB30" t="e">
        <f>IF($A30=TRUE,VLOOKUP($B30,[1]orizzontale!$A$1:$AO$36,17,FALSE),NA())</f>
        <v>#N/A</v>
      </c>
      <c r="AC30" t="e">
        <f>IF($A30=TRUE,VLOOKUP($B30,[1]orizzontale!$A$1:$AO$36,18,FALSE),NA())</f>
        <v>#N/A</v>
      </c>
      <c r="AD30" t="e">
        <f>IF($A30=TRUE,VLOOKUP($B30,[1]orizzontale!$A$1:$AO$36,19,FALSE),NA())</f>
        <v>#N/A</v>
      </c>
      <c r="AE30" t="e">
        <f>IF($A30=TRUE,VLOOKUP($B30,[1]orizzontale!$A$1:$AO$36,20,FALSE),NA())</f>
        <v>#N/A</v>
      </c>
      <c r="AF30" t="e">
        <f>IF($A30=TRUE,VLOOKUP($B30,[1]orizzontale!$A$1:$AO$36,21,FALSE),NA())</f>
        <v>#N/A</v>
      </c>
      <c r="AG30" t="e">
        <f>IF($A30=TRUE,VLOOKUP($B30,[1]orizzontale!$A$1:$AO$36,22,FALSE),NA())</f>
        <v>#N/A</v>
      </c>
      <c r="AH30" t="e">
        <f>IF($A30=TRUE,VLOOKUP($B30,[1]orizzontale!$A$1:$AO$36,23,FALSE),NA())</f>
        <v>#N/A</v>
      </c>
      <c r="AI30" t="e">
        <f>IF($A30=TRUE,VLOOKUP($B30,[1]orizzontale!$A$1:$AO$36,24,FALSE),NA())</f>
        <v>#N/A</v>
      </c>
      <c r="AJ30" t="e">
        <f>IF($A30=TRUE,VLOOKUP($B30,[1]orizzontale!$A$1:$AO$36,25,FALSE),NA())</f>
        <v>#N/A</v>
      </c>
      <c r="AK30" t="e">
        <f>IF($A30=TRUE,VLOOKUP($B30,[1]orizzontale!$A$1:$AO$36,26,FALSE),NA())</f>
        <v>#N/A</v>
      </c>
      <c r="AL30" t="e">
        <f>IF($A30=TRUE,VLOOKUP($B30,[1]orizzontale!$A$1:$AO$36,27,FALSE),NA())</f>
        <v>#N/A</v>
      </c>
      <c r="AM30" t="e">
        <f>IF($A30=TRUE,VLOOKUP($B30,[1]orizzontale!$A$1:$AO$36,28,FALSE),NA())</f>
        <v>#N/A</v>
      </c>
      <c r="AN30" t="e">
        <f>IF($A30=TRUE,VLOOKUP($B30,[1]orizzontale!$A$1:$AO$36,29,FALSE),NA())</f>
        <v>#N/A</v>
      </c>
      <c r="AO30" t="e">
        <f>IF($A30=TRUE,VLOOKUP($B30,[1]orizzontale!$A$1:$AO$36,30,FALSE),NA())</f>
        <v>#N/A</v>
      </c>
      <c r="AP30" t="e">
        <f>IF($A30=TRUE,VLOOKUP($B30,[1]orizzontale!$A$1:$AO$36,31,FALSE),NA())</f>
        <v>#N/A</v>
      </c>
      <c r="AQ30" t="e">
        <f>IF($A30=TRUE,VLOOKUP($B30,[1]orizzontale!$A$1:$AO$36,32,FALSE),NA())</f>
        <v>#N/A</v>
      </c>
      <c r="AR30" t="e">
        <f>IF($A30=TRUE,VLOOKUP($B30,[1]orizzontale!$A$1:$AO$36,33,FALSE),NA())</f>
        <v>#N/A</v>
      </c>
      <c r="AS30" t="e">
        <f>IF($A30=TRUE,VLOOKUP($B30,[1]orizzontale!$A$1:$AO$36,34,FALSE),NA())</f>
        <v>#N/A</v>
      </c>
      <c r="AT30" t="e">
        <f>IF($A30=TRUE,VLOOKUP($B30,[1]orizzontale!$A$1:$AO$36,35,FALSE),NA())</f>
        <v>#N/A</v>
      </c>
      <c r="AU30" t="e">
        <f>IF($A30=TRUE,VLOOKUP($B30,[1]orizzontale!$A$1:$AO$36,36,FALSE),NA())</f>
        <v>#N/A</v>
      </c>
      <c r="AV30" t="e">
        <f>IF($A30=TRUE,VLOOKUP($B30,[1]orizzontale!$A$1:$AO$36,37,FALSE),NA())</f>
        <v>#N/A</v>
      </c>
      <c r="AW30" t="e">
        <f>IF($A30=TRUE,VLOOKUP($B30,[1]orizzontale!$A$1:$AO$36,38,FALSE),NA())</f>
        <v>#N/A</v>
      </c>
      <c r="AX30" t="e">
        <f>IF($A30=TRUE,VLOOKUP($B30,[1]orizzontale!$A$1:$AO$36,39,FALSE),NA())</f>
        <v>#N/A</v>
      </c>
      <c r="AY30" t="e">
        <f>IF($A30=TRUE,VLOOKUP($B30,[1]orizzontale!$A$1:$AO$36,40,FALSE),NA())</f>
        <v>#N/A</v>
      </c>
      <c r="AZ30" t="e">
        <f>IF($A30=TRUE,VLOOKUP($B30,[1]orizzontale!$A$1:$AO$36,41,FALSE),NA())</f>
        <v>#N/A</v>
      </c>
    </row>
    <row r="31" spans="1:52" x14ac:dyDescent="0.3">
      <c r="A31" t="e">
        <f>IF(B31=[1]orizzontale!$A30,TRUE,NA())</f>
        <v>#N/A</v>
      </c>
      <c r="B31">
        <f t="shared" si="0"/>
        <v>930</v>
      </c>
      <c r="C31" s="5">
        <v>0.21</v>
      </c>
      <c r="D31">
        <v>4.76</v>
      </c>
      <c r="E31" s="8">
        <v>6.6</v>
      </c>
      <c r="F31" s="10">
        <v>-0.89</v>
      </c>
      <c r="G31" s="12">
        <v>0</v>
      </c>
      <c r="H31" s="12">
        <v>0</v>
      </c>
      <c r="I31" s="12">
        <v>4</v>
      </c>
      <c r="J31" s="2" t="s">
        <v>79</v>
      </c>
      <c r="M31" t="e">
        <f>IF($A31=TRUE,VLOOKUP($B31,[1]orizzontale!$A$1:$AO$36,2,FALSE),NA())</f>
        <v>#N/A</v>
      </c>
      <c r="N31" t="e">
        <f>IF($A31=TRUE,VLOOKUP($B31,[1]orizzontale!$A$1:$AO$36,3,FALSE),NA())</f>
        <v>#N/A</v>
      </c>
      <c r="O31" t="e">
        <f>IF($A31=TRUE,VLOOKUP($B31,[1]orizzontale!$A$1:$AO$36,4,FALSE),NA())</f>
        <v>#N/A</v>
      </c>
      <c r="P31" t="e">
        <f>IF($A31=TRUE,VLOOKUP($B31,[1]orizzontale!$A$1:$AO$36,5,FALSE),NA())</f>
        <v>#N/A</v>
      </c>
      <c r="Q31" t="e">
        <f>IF($A31=TRUE,VLOOKUP($B31,[1]orizzontale!$A$1:$AO$36,6,FALSE),NA())</f>
        <v>#N/A</v>
      </c>
      <c r="R31" t="e">
        <f>IF($A31=TRUE,VLOOKUP($B31,[1]orizzontale!$A$1:$AO$36,7,FALSE),NA())</f>
        <v>#N/A</v>
      </c>
      <c r="S31" t="e">
        <f>IF($A31=TRUE,VLOOKUP($B31,[1]orizzontale!$A$1:$AO$36,8,FALSE),NA())</f>
        <v>#N/A</v>
      </c>
      <c r="T31" t="e">
        <f>IF($A31=TRUE,VLOOKUP($B31,[1]orizzontale!$A$1:$AO$36,9,FALSE),NA())</f>
        <v>#N/A</v>
      </c>
      <c r="U31" t="e">
        <f>IF($A31=TRUE,VLOOKUP($B31,[1]orizzontale!$A$1:$AO$36,10,FALSE),NA())</f>
        <v>#N/A</v>
      </c>
      <c r="V31" t="e">
        <f>IF($A31=TRUE,VLOOKUP($B31,[1]orizzontale!$A$1:$AO$36,11,FALSE),NA())</f>
        <v>#N/A</v>
      </c>
      <c r="W31" t="e">
        <f>IF($A31=TRUE,VLOOKUP($B31,[1]orizzontale!$A$1:$AO$36,12,FALSE),NA())</f>
        <v>#N/A</v>
      </c>
      <c r="X31" t="e">
        <f>IF($A31=TRUE,VLOOKUP($B31,[1]orizzontale!$A$1:$AO$36,13,FALSE),NA())</f>
        <v>#N/A</v>
      </c>
      <c r="Y31" t="e">
        <f>IF($A31=TRUE,VLOOKUP($B31,[1]orizzontale!$A$1:$AO$36,14,FALSE),NA())</f>
        <v>#N/A</v>
      </c>
      <c r="Z31" t="e">
        <f>IF($A31=TRUE,VLOOKUP($B31,[1]orizzontale!$A$1:$AO$36,15,FALSE),NA())</f>
        <v>#N/A</v>
      </c>
      <c r="AA31" t="e">
        <f>IF($A31=TRUE,VLOOKUP($B31,[1]orizzontale!$A$1:$AO$36,16,FALSE),NA())</f>
        <v>#N/A</v>
      </c>
      <c r="AB31" t="e">
        <f>IF($A31=TRUE,VLOOKUP($B31,[1]orizzontale!$A$1:$AO$36,17,FALSE),NA())</f>
        <v>#N/A</v>
      </c>
      <c r="AC31" t="e">
        <f>IF($A31=TRUE,VLOOKUP($B31,[1]orizzontale!$A$1:$AO$36,18,FALSE),NA())</f>
        <v>#N/A</v>
      </c>
      <c r="AD31" t="e">
        <f>IF($A31=TRUE,VLOOKUP($B31,[1]orizzontale!$A$1:$AO$36,19,FALSE),NA())</f>
        <v>#N/A</v>
      </c>
      <c r="AE31" t="e">
        <f>IF($A31=TRUE,VLOOKUP($B31,[1]orizzontale!$A$1:$AO$36,20,FALSE),NA())</f>
        <v>#N/A</v>
      </c>
      <c r="AF31" t="e">
        <f>IF($A31=TRUE,VLOOKUP($B31,[1]orizzontale!$A$1:$AO$36,21,FALSE),NA())</f>
        <v>#N/A</v>
      </c>
      <c r="AG31" t="e">
        <f>IF($A31=TRUE,VLOOKUP($B31,[1]orizzontale!$A$1:$AO$36,22,FALSE),NA())</f>
        <v>#N/A</v>
      </c>
      <c r="AH31" t="e">
        <f>IF($A31=TRUE,VLOOKUP($B31,[1]orizzontale!$A$1:$AO$36,23,FALSE),NA())</f>
        <v>#N/A</v>
      </c>
      <c r="AI31" t="e">
        <f>IF($A31=TRUE,VLOOKUP($B31,[1]orizzontale!$A$1:$AO$36,24,FALSE),NA())</f>
        <v>#N/A</v>
      </c>
      <c r="AJ31" t="e">
        <f>IF($A31=TRUE,VLOOKUP($B31,[1]orizzontale!$A$1:$AO$36,25,FALSE),NA())</f>
        <v>#N/A</v>
      </c>
      <c r="AK31" t="e">
        <f>IF($A31=TRUE,VLOOKUP($B31,[1]orizzontale!$A$1:$AO$36,26,FALSE),NA())</f>
        <v>#N/A</v>
      </c>
      <c r="AL31" t="e">
        <f>IF($A31=TRUE,VLOOKUP($B31,[1]orizzontale!$A$1:$AO$36,27,FALSE),NA())</f>
        <v>#N/A</v>
      </c>
      <c r="AM31" t="e">
        <f>IF($A31=TRUE,VLOOKUP($B31,[1]orizzontale!$A$1:$AO$36,28,FALSE),NA())</f>
        <v>#N/A</v>
      </c>
      <c r="AN31" t="e">
        <f>IF($A31=TRUE,VLOOKUP($B31,[1]orizzontale!$A$1:$AO$36,29,FALSE),NA())</f>
        <v>#N/A</v>
      </c>
      <c r="AO31" t="e">
        <f>IF($A31=TRUE,VLOOKUP($B31,[1]orizzontale!$A$1:$AO$36,30,FALSE),NA())</f>
        <v>#N/A</v>
      </c>
      <c r="AP31" t="e">
        <f>IF($A31=TRUE,VLOOKUP($B31,[1]orizzontale!$A$1:$AO$36,31,FALSE),NA())</f>
        <v>#N/A</v>
      </c>
      <c r="AQ31" t="e">
        <f>IF($A31=TRUE,VLOOKUP($B31,[1]orizzontale!$A$1:$AO$36,32,FALSE),NA())</f>
        <v>#N/A</v>
      </c>
      <c r="AR31" t="e">
        <f>IF($A31=TRUE,VLOOKUP($B31,[1]orizzontale!$A$1:$AO$36,33,FALSE),NA())</f>
        <v>#N/A</v>
      </c>
      <c r="AS31" t="e">
        <f>IF($A31=TRUE,VLOOKUP($B31,[1]orizzontale!$A$1:$AO$36,34,FALSE),NA())</f>
        <v>#N/A</v>
      </c>
      <c r="AT31" t="e">
        <f>IF($A31=TRUE,VLOOKUP($B31,[1]orizzontale!$A$1:$AO$36,35,FALSE),NA())</f>
        <v>#N/A</v>
      </c>
      <c r="AU31" t="e">
        <f>IF($A31=TRUE,VLOOKUP($B31,[1]orizzontale!$A$1:$AO$36,36,FALSE),NA())</f>
        <v>#N/A</v>
      </c>
      <c r="AV31" t="e">
        <f>IF($A31=TRUE,VLOOKUP($B31,[1]orizzontale!$A$1:$AO$36,37,FALSE),NA())</f>
        <v>#N/A</v>
      </c>
      <c r="AW31" t="e">
        <f>IF($A31=TRUE,VLOOKUP($B31,[1]orizzontale!$A$1:$AO$36,38,FALSE),NA())</f>
        <v>#N/A</v>
      </c>
      <c r="AX31" t="e">
        <f>IF($A31=TRUE,VLOOKUP($B31,[1]orizzontale!$A$1:$AO$36,39,FALSE),NA())</f>
        <v>#N/A</v>
      </c>
      <c r="AY31" t="e">
        <f>IF($A31=TRUE,VLOOKUP($B31,[1]orizzontale!$A$1:$AO$36,40,FALSE),NA())</f>
        <v>#N/A</v>
      </c>
      <c r="AZ31" t="e">
        <f>IF($A31=TRUE,VLOOKUP($B31,[1]orizzontale!$A$1:$AO$36,41,FALSE),NA())</f>
        <v>#N/A</v>
      </c>
    </row>
    <row r="32" spans="1:52" x14ac:dyDescent="0.3">
      <c r="A32" t="e">
        <f>IF(B32=[1]orizzontale!$A31,TRUE,NA())</f>
        <v>#N/A</v>
      </c>
      <c r="B32">
        <f t="shared" si="0"/>
        <v>931</v>
      </c>
      <c r="C32" s="5">
        <v>0.21</v>
      </c>
      <c r="D32">
        <v>4.76</v>
      </c>
      <c r="E32" s="8">
        <v>6.83</v>
      </c>
      <c r="F32" s="10">
        <v>-0.63</v>
      </c>
      <c r="G32" s="12">
        <v>0</v>
      </c>
      <c r="H32" s="12">
        <v>0</v>
      </c>
      <c r="I32" s="12">
        <v>3</v>
      </c>
      <c r="J32" s="2" t="s">
        <v>80</v>
      </c>
      <c r="M32" t="e">
        <f>IF($A32=TRUE,VLOOKUP($B32,[1]orizzontale!$A$1:$AO$36,2,FALSE),NA())</f>
        <v>#N/A</v>
      </c>
      <c r="N32" t="e">
        <f>IF($A32=TRUE,VLOOKUP($B32,[1]orizzontale!$A$1:$AO$36,3,FALSE),NA())</f>
        <v>#N/A</v>
      </c>
      <c r="O32" t="e">
        <f>IF($A32=TRUE,VLOOKUP($B32,[1]orizzontale!$A$1:$AO$36,4,FALSE),NA())</f>
        <v>#N/A</v>
      </c>
      <c r="P32" t="e">
        <f>IF($A32=TRUE,VLOOKUP($B32,[1]orizzontale!$A$1:$AO$36,5,FALSE),NA())</f>
        <v>#N/A</v>
      </c>
      <c r="Q32" t="e">
        <f>IF($A32=TRUE,VLOOKUP($B32,[1]orizzontale!$A$1:$AO$36,6,FALSE),NA())</f>
        <v>#N/A</v>
      </c>
      <c r="R32" t="e">
        <f>IF($A32=TRUE,VLOOKUP($B32,[1]orizzontale!$A$1:$AO$36,7,FALSE),NA())</f>
        <v>#N/A</v>
      </c>
      <c r="S32" t="e">
        <f>IF($A32=TRUE,VLOOKUP($B32,[1]orizzontale!$A$1:$AO$36,8,FALSE),NA())</f>
        <v>#N/A</v>
      </c>
      <c r="T32" t="e">
        <f>IF($A32=TRUE,VLOOKUP($B32,[1]orizzontale!$A$1:$AO$36,9,FALSE),NA())</f>
        <v>#N/A</v>
      </c>
      <c r="U32" t="e">
        <f>IF($A32=TRUE,VLOOKUP($B32,[1]orizzontale!$A$1:$AO$36,10,FALSE),NA())</f>
        <v>#N/A</v>
      </c>
      <c r="V32" t="e">
        <f>IF($A32=TRUE,VLOOKUP($B32,[1]orizzontale!$A$1:$AO$36,11,FALSE),NA())</f>
        <v>#N/A</v>
      </c>
      <c r="W32" t="e">
        <f>IF($A32=TRUE,VLOOKUP($B32,[1]orizzontale!$A$1:$AO$36,12,FALSE),NA())</f>
        <v>#N/A</v>
      </c>
      <c r="X32" t="e">
        <f>IF($A32=TRUE,VLOOKUP($B32,[1]orizzontale!$A$1:$AO$36,13,FALSE),NA())</f>
        <v>#N/A</v>
      </c>
      <c r="Y32" t="e">
        <f>IF($A32=TRUE,VLOOKUP($B32,[1]orizzontale!$A$1:$AO$36,14,FALSE),NA())</f>
        <v>#N/A</v>
      </c>
      <c r="Z32" t="e">
        <f>IF($A32=TRUE,VLOOKUP($B32,[1]orizzontale!$A$1:$AO$36,15,FALSE),NA())</f>
        <v>#N/A</v>
      </c>
      <c r="AA32" t="e">
        <f>IF($A32=TRUE,VLOOKUP($B32,[1]orizzontale!$A$1:$AO$36,16,FALSE),NA())</f>
        <v>#N/A</v>
      </c>
      <c r="AB32" t="e">
        <f>IF($A32=TRUE,VLOOKUP($B32,[1]orizzontale!$A$1:$AO$36,17,FALSE),NA())</f>
        <v>#N/A</v>
      </c>
      <c r="AC32" t="e">
        <f>IF($A32=TRUE,VLOOKUP($B32,[1]orizzontale!$A$1:$AO$36,18,FALSE),NA())</f>
        <v>#N/A</v>
      </c>
      <c r="AD32" t="e">
        <f>IF($A32=TRUE,VLOOKUP($B32,[1]orizzontale!$A$1:$AO$36,19,FALSE),NA())</f>
        <v>#N/A</v>
      </c>
      <c r="AE32" t="e">
        <f>IF($A32=TRUE,VLOOKUP($B32,[1]orizzontale!$A$1:$AO$36,20,FALSE),NA())</f>
        <v>#N/A</v>
      </c>
      <c r="AF32" t="e">
        <f>IF($A32=TRUE,VLOOKUP($B32,[1]orizzontale!$A$1:$AO$36,21,FALSE),NA())</f>
        <v>#N/A</v>
      </c>
      <c r="AG32" t="e">
        <f>IF($A32=TRUE,VLOOKUP($B32,[1]orizzontale!$A$1:$AO$36,22,FALSE),NA())</f>
        <v>#N/A</v>
      </c>
      <c r="AH32" t="e">
        <f>IF($A32=TRUE,VLOOKUP($B32,[1]orizzontale!$A$1:$AO$36,23,FALSE),NA())</f>
        <v>#N/A</v>
      </c>
      <c r="AI32" t="e">
        <f>IF($A32=TRUE,VLOOKUP($B32,[1]orizzontale!$A$1:$AO$36,24,FALSE),NA())</f>
        <v>#N/A</v>
      </c>
      <c r="AJ32" t="e">
        <f>IF($A32=TRUE,VLOOKUP($B32,[1]orizzontale!$A$1:$AO$36,25,FALSE),NA())</f>
        <v>#N/A</v>
      </c>
      <c r="AK32" t="e">
        <f>IF($A32=TRUE,VLOOKUP($B32,[1]orizzontale!$A$1:$AO$36,26,FALSE),NA())</f>
        <v>#N/A</v>
      </c>
      <c r="AL32" t="e">
        <f>IF($A32=TRUE,VLOOKUP($B32,[1]orizzontale!$A$1:$AO$36,27,FALSE),NA())</f>
        <v>#N/A</v>
      </c>
      <c r="AM32" t="e">
        <f>IF($A32=TRUE,VLOOKUP($B32,[1]orizzontale!$A$1:$AO$36,28,FALSE),NA())</f>
        <v>#N/A</v>
      </c>
      <c r="AN32" t="e">
        <f>IF($A32=TRUE,VLOOKUP($B32,[1]orizzontale!$A$1:$AO$36,29,FALSE),NA())</f>
        <v>#N/A</v>
      </c>
      <c r="AO32" t="e">
        <f>IF($A32=TRUE,VLOOKUP($B32,[1]orizzontale!$A$1:$AO$36,30,FALSE),NA())</f>
        <v>#N/A</v>
      </c>
      <c r="AP32" t="e">
        <f>IF($A32=TRUE,VLOOKUP($B32,[1]orizzontale!$A$1:$AO$36,31,FALSE),NA())</f>
        <v>#N/A</v>
      </c>
      <c r="AQ32" t="e">
        <f>IF($A32=TRUE,VLOOKUP($B32,[1]orizzontale!$A$1:$AO$36,32,FALSE),NA())</f>
        <v>#N/A</v>
      </c>
      <c r="AR32" t="e">
        <f>IF($A32=TRUE,VLOOKUP($B32,[1]orizzontale!$A$1:$AO$36,33,FALSE),NA())</f>
        <v>#N/A</v>
      </c>
      <c r="AS32" t="e">
        <f>IF($A32=TRUE,VLOOKUP($B32,[1]orizzontale!$A$1:$AO$36,34,FALSE),NA())</f>
        <v>#N/A</v>
      </c>
      <c r="AT32" t="e">
        <f>IF($A32=TRUE,VLOOKUP($B32,[1]orizzontale!$A$1:$AO$36,35,FALSE),NA())</f>
        <v>#N/A</v>
      </c>
      <c r="AU32" t="e">
        <f>IF($A32=TRUE,VLOOKUP($B32,[1]orizzontale!$A$1:$AO$36,36,FALSE),NA())</f>
        <v>#N/A</v>
      </c>
      <c r="AV32" t="e">
        <f>IF($A32=TRUE,VLOOKUP($B32,[1]orizzontale!$A$1:$AO$36,37,FALSE),NA())</f>
        <v>#N/A</v>
      </c>
      <c r="AW32" t="e">
        <f>IF($A32=TRUE,VLOOKUP($B32,[1]orizzontale!$A$1:$AO$36,38,FALSE),NA())</f>
        <v>#N/A</v>
      </c>
      <c r="AX32" t="e">
        <f>IF($A32=TRUE,VLOOKUP($B32,[1]orizzontale!$A$1:$AO$36,39,FALSE),NA())</f>
        <v>#N/A</v>
      </c>
      <c r="AY32" t="e">
        <f>IF($A32=TRUE,VLOOKUP($B32,[1]orizzontale!$A$1:$AO$36,40,FALSE),NA())</f>
        <v>#N/A</v>
      </c>
      <c r="AZ32" t="e">
        <f>IF($A32=TRUE,VLOOKUP($B32,[1]orizzontale!$A$1:$AO$36,41,FALSE),NA())</f>
        <v>#N/A</v>
      </c>
    </row>
    <row r="33" spans="1:52" x14ac:dyDescent="0.3">
      <c r="A33" t="e">
        <f>IF(B33=[1]orizzontale!$A32,TRUE,NA())</f>
        <v>#N/A</v>
      </c>
      <c r="B33">
        <f t="shared" si="0"/>
        <v>932</v>
      </c>
      <c r="C33" s="5">
        <v>0.33</v>
      </c>
      <c r="D33">
        <v>4.76</v>
      </c>
      <c r="E33" s="8">
        <v>6.14</v>
      </c>
      <c r="F33" s="10">
        <v>-1.08</v>
      </c>
      <c r="G33" s="12">
        <v>0</v>
      </c>
      <c r="H33" s="12">
        <v>0</v>
      </c>
      <c r="I33" s="12">
        <v>3</v>
      </c>
      <c r="J33" s="2" t="s">
        <v>81</v>
      </c>
      <c r="M33" t="e">
        <f>IF($A33=TRUE,VLOOKUP($B33,[1]orizzontale!$A$1:$AO$36,2,FALSE),NA())</f>
        <v>#N/A</v>
      </c>
      <c r="N33" t="e">
        <f>IF($A33=TRUE,VLOOKUP($B33,[1]orizzontale!$A$1:$AO$36,3,FALSE),NA())</f>
        <v>#N/A</v>
      </c>
      <c r="O33" t="e">
        <f>IF($A33=TRUE,VLOOKUP($B33,[1]orizzontale!$A$1:$AO$36,4,FALSE),NA())</f>
        <v>#N/A</v>
      </c>
      <c r="P33" t="e">
        <f>IF($A33=TRUE,VLOOKUP($B33,[1]orizzontale!$A$1:$AO$36,5,FALSE),NA())</f>
        <v>#N/A</v>
      </c>
      <c r="Q33" t="e">
        <f>IF($A33=TRUE,VLOOKUP($B33,[1]orizzontale!$A$1:$AO$36,6,FALSE),NA())</f>
        <v>#N/A</v>
      </c>
      <c r="R33" t="e">
        <f>IF($A33=TRUE,VLOOKUP($B33,[1]orizzontale!$A$1:$AO$36,7,FALSE),NA())</f>
        <v>#N/A</v>
      </c>
      <c r="S33" t="e">
        <f>IF($A33=TRUE,VLOOKUP($B33,[1]orizzontale!$A$1:$AO$36,8,FALSE),NA())</f>
        <v>#N/A</v>
      </c>
      <c r="T33" t="e">
        <f>IF($A33=TRUE,VLOOKUP($B33,[1]orizzontale!$A$1:$AO$36,9,FALSE),NA())</f>
        <v>#N/A</v>
      </c>
      <c r="U33" t="e">
        <f>IF($A33=TRUE,VLOOKUP($B33,[1]orizzontale!$A$1:$AO$36,10,FALSE),NA())</f>
        <v>#N/A</v>
      </c>
      <c r="V33" t="e">
        <f>IF($A33=TRUE,VLOOKUP($B33,[1]orizzontale!$A$1:$AO$36,11,FALSE),NA())</f>
        <v>#N/A</v>
      </c>
      <c r="W33" t="e">
        <f>IF($A33=TRUE,VLOOKUP($B33,[1]orizzontale!$A$1:$AO$36,12,FALSE),NA())</f>
        <v>#N/A</v>
      </c>
      <c r="X33" t="e">
        <f>IF($A33=TRUE,VLOOKUP($B33,[1]orizzontale!$A$1:$AO$36,13,FALSE),NA())</f>
        <v>#N/A</v>
      </c>
      <c r="Y33" t="e">
        <f>IF($A33=TRUE,VLOOKUP($B33,[1]orizzontale!$A$1:$AO$36,14,FALSE),NA())</f>
        <v>#N/A</v>
      </c>
      <c r="Z33" t="e">
        <f>IF($A33=TRUE,VLOOKUP($B33,[1]orizzontale!$A$1:$AO$36,15,FALSE),NA())</f>
        <v>#N/A</v>
      </c>
      <c r="AA33" t="e">
        <f>IF($A33=TRUE,VLOOKUP($B33,[1]orizzontale!$A$1:$AO$36,16,FALSE),NA())</f>
        <v>#N/A</v>
      </c>
      <c r="AB33" t="e">
        <f>IF($A33=TRUE,VLOOKUP($B33,[1]orizzontale!$A$1:$AO$36,17,FALSE),NA())</f>
        <v>#N/A</v>
      </c>
      <c r="AC33" t="e">
        <f>IF($A33=TRUE,VLOOKUP($B33,[1]orizzontale!$A$1:$AO$36,18,FALSE),NA())</f>
        <v>#N/A</v>
      </c>
      <c r="AD33" t="e">
        <f>IF($A33=TRUE,VLOOKUP($B33,[1]orizzontale!$A$1:$AO$36,19,FALSE),NA())</f>
        <v>#N/A</v>
      </c>
      <c r="AE33" t="e">
        <f>IF($A33=TRUE,VLOOKUP($B33,[1]orizzontale!$A$1:$AO$36,20,FALSE),NA())</f>
        <v>#N/A</v>
      </c>
      <c r="AF33" t="e">
        <f>IF($A33=TRUE,VLOOKUP($B33,[1]orizzontale!$A$1:$AO$36,21,FALSE),NA())</f>
        <v>#N/A</v>
      </c>
      <c r="AG33" t="e">
        <f>IF($A33=TRUE,VLOOKUP($B33,[1]orizzontale!$A$1:$AO$36,22,FALSE),NA())</f>
        <v>#N/A</v>
      </c>
      <c r="AH33" t="e">
        <f>IF($A33=TRUE,VLOOKUP($B33,[1]orizzontale!$A$1:$AO$36,23,FALSE),NA())</f>
        <v>#N/A</v>
      </c>
      <c r="AI33" t="e">
        <f>IF($A33=TRUE,VLOOKUP($B33,[1]orizzontale!$A$1:$AO$36,24,FALSE),NA())</f>
        <v>#N/A</v>
      </c>
      <c r="AJ33" t="e">
        <f>IF($A33=TRUE,VLOOKUP($B33,[1]orizzontale!$A$1:$AO$36,25,FALSE),NA())</f>
        <v>#N/A</v>
      </c>
      <c r="AK33" t="e">
        <f>IF($A33=TRUE,VLOOKUP($B33,[1]orizzontale!$A$1:$AO$36,26,FALSE),NA())</f>
        <v>#N/A</v>
      </c>
      <c r="AL33" t="e">
        <f>IF($A33=TRUE,VLOOKUP($B33,[1]orizzontale!$A$1:$AO$36,27,FALSE),NA())</f>
        <v>#N/A</v>
      </c>
      <c r="AM33" t="e">
        <f>IF($A33=TRUE,VLOOKUP($B33,[1]orizzontale!$A$1:$AO$36,28,FALSE),NA())</f>
        <v>#N/A</v>
      </c>
      <c r="AN33" t="e">
        <f>IF($A33=TRUE,VLOOKUP($B33,[1]orizzontale!$A$1:$AO$36,29,FALSE),NA())</f>
        <v>#N/A</v>
      </c>
      <c r="AO33" t="e">
        <f>IF($A33=TRUE,VLOOKUP($B33,[1]orizzontale!$A$1:$AO$36,30,FALSE),NA())</f>
        <v>#N/A</v>
      </c>
      <c r="AP33" t="e">
        <f>IF($A33=TRUE,VLOOKUP($B33,[1]orizzontale!$A$1:$AO$36,31,FALSE),NA())</f>
        <v>#N/A</v>
      </c>
      <c r="AQ33" t="e">
        <f>IF($A33=TRUE,VLOOKUP($B33,[1]orizzontale!$A$1:$AO$36,32,FALSE),NA())</f>
        <v>#N/A</v>
      </c>
      <c r="AR33" t="e">
        <f>IF($A33=TRUE,VLOOKUP($B33,[1]orizzontale!$A$1:$AO$36,33,FALSE),NA())</f>
        <v>#N/A</v>
      </c>
      <c r="AS33" t="e">
        <f>IF($A33=TRUE,VLOOKUP($B33,[1]orizzontale!$A$1:$AO$36,34,FALSE),NA())</f>
        <v>#N/A</v>
      </c>
      <c r="AT33" t="e">
        <f>IF($A33=TRUE,VLOOKUP($B33,[1]orizzontale!$A$1:$AO$36,35,FALSE),NA())</f>
        <v>#N/A</v>
      </c>
      <c r="AU33" t="e">
        <f>IF($A33=TRUE,VLOOKUP($B33,[1]orizzontale!$A$1:$AO$36,36,FALSE),NA())</f>
        <v>#N/A</v>
      </c>
      <c r="AV33" t="e">
        <f>IF($A33=TRUE,VLOOKUP($B33,[1]orizzontale!$A$1:$AO$36,37,FALSE),NA())</f>
        <v>#N/A</v>
      </c>
      <c r="AW33" t="e">
        <f>IF($A33=TRUE,VLOOKUP($B33,[1]orizzontale!$A$1:$AO$36,38,FALSE),NA())</f>
        <v>#N/A</v>
      </c>
      <c r="AX33" t="e">
        <f>IF($A33=TRUE,VLOOKUP($B33,[1]orizzontale!$A$1:$AO$36,39,FALSE),NA())</f>
        <v>#N/A</v>
      </c>
      <c r="AY33" t="e">
        <f>IF($A33=TRUE,VLOOKUP($B33,[1]orizzontale!$A$1:$AO$36,40,FALSE),NA())</f>
        <v>#N/A</v>
      </c>
      <c r="AZ33" t="e">
        <f>IF($A33=TRUE,VLOOKUP($B33,[1]orizzontale!$A$1:$AO$36,41,FALSE),NA())</f>
        <v>#N/A</v>
      </c>
    </row>
    <row r="34" spans="1:52" x14ac:dyDescent="0.3">
      <c r="A34" t="e">
        <f>IF(B34=[1]orizzontale!$A33,TRUE,NA())</f>
        <v>#N/A</v>
      </c>
      <c r="B34">
        <f>B33+1</f>
        <v>933</v>
      </c>
      <c r="C34" s="5">
        <v>0.31</v>
      </c>
      <c r="D34">
        <v>4.76</v>
      </c>
      <c r="E34" s="8">
        <v>6.14</v>
      </c>
      <c r="F34" s="10">
        <v>-1.24</v>
      </c>
      <c r="G34" s="12">
        <v>0</v>
      </c>
      <c r="H34" s="12">
        <v>0</v>
      </c>
      <c r="I34" s="12">
        <v>2</v>
      </c>
      <c r="J34" s="2" t="s">
        <v>82</v>
      </c>
      <c r="M34" t="e">
        <f>IF($A34=TRUE,VLOOKUP($B34,[1]orizzontale!$A$1:$AO$36,2,FALSE),NA())</f>
        <v>#N/A</v>
      </c>
      <c r="N34" t="e">
        <f>IF($A34=TRUE,VLOOKUP($B34,[1]orizzontale!$A$1:$AO$36,3,FALSE),NA())</f>
        <v>#N/A</v>
      </c>
      <c r="O34" t="e">
        <f>IF($A34=TRUE,VLOOKUP($B34,[1]orizzontale!$A$1:$AO$36,4,FALSE),NA())</f>
        <v>#N/A</v>
      </c>
      <c r="P34" t="e">
        <f>IF($A34=TRUE,VLOOKUP($B34,[1]orizzontale!$A$1:$AO$36,5,FALSE),NA())</f>
        <v>#N/A</v>
      </c>
      <c r="Q34" t="e">
        <f>IF($A34=TRUE,VLOOKUP($B34,[1]orizzontale!$A$1:$AO$36,6,FALSE),NA())</f>
        <v>#N/A</v>
      </c>
      <c r="R34" t="e">
        <f>IF($A34=TRUE,VLOOKUP($B34,[1]orizzontale!$A$1:$AO$36,7,FALSE),NA())</f>
        <v>#N/A</v>
      </c>
      <c r="S34" t="e">
        <f>IF($A34=TRUE,VLOOKUP($B34,[1]orizzontale!$A$1:$AO$36,8,FALSE),NA())</f>
        <v>#N/A</v>
      </c>
      <c r="T34" t="e">
        <f>IF($A34=TRUE,VLOOKUP($B34,[1]orizzontale!$A$1:$AO$36,9,FALSE),NA())</f>
        <v>#N/A</v>
      </c>
      <c r="U34" t="e">
        <f>IF($A34=TRUE,VLOOKUP($B34,[1]orizzontale!$A$1:$AO$36,10,FALSE),NA())</f>
        <v>#N/A</v>
      </c>
      <c r="V34" t="e">
        <f>IF($A34=TRUE,VLOOKUP($B34,[1]orizzontale!$A$1:$AO$36,11,FALSE),NA())</f>
        <v>#N/A</v>
      </c>
      <c r="W34" t="e">
        <f>IF($A34=TRUE,VLOOKUP($B34,[1]orizzontale!$A$1:$AO$36,12,FALSE),NA())</f>
        <v>#N/A</v>
      </c>
      <c r="X34" t="e">
        <f>IF($A34=TRUE,VLOOKUP($B34,[1]orizzontale!$A$1:$AO$36,13,FALSE),NA())</f>
        <v>#N/A</v>
      </c>
      <c r="Y34" t="e">
        <f>IF($A34=TRUE,VLOOKUP($B34,[1]orizzontale!$A$1:$AO$36,14,FALSE),NA())</f>
        <v>#N/A</v>
      </c>
      <c r="Z34" t="e">
        <f>IF($A34=TRUE,VLOOKUP($B34,[1]orizzontale!$A$1:$AO$36,15,FALSE),NA())</f>
        <v>#N/A</v>
      </c>
      <c r="AA34" t="e">
        <f>IF($A34=TRUE,VLOOKUP($B34,[1]orizzontale!$A$1:$AO$36,16,FALSE),NA())</f>
        <v>#N/A</v>
      </c>
      <c r="AB34" t="e">
        <f>IF($A34=TRUE,VLOOKUP($B34,[1]orizzontale!$A$1:$AO$36,17,FALSE),NA())</f>
        <v>#N/A</v>
      </c>
      <c r="AC34" t="e">
        <f>IF($A34=TRUE,VLOOKUP($B34,[1]orizzontale!$A$1:$AO$36,18,FALSE),NA())</f>
        <v>#N/A</v>
      </c>
      <c r="AD34" t="e">
        <f>IF($A34=TRUE,VLOOKUP($B34,[1]orizzontale!$A$1:$AO$36,19,FALSE),NA())</f>
        <v>#N/A</v>
      </c>
      <c r="AE34" t="e">
        <f>IF($A34=TRUE,VLOOKUP($B34,[1]orizzontale!$A$1:$AO$36,20,FALSE),NA())</f>
        <v>#N/A</v>
      </c>
      <c r="AF34" t="e">
        <f>IF($A34=TRUE,VLOOKUP($B34,[1]orizzontale!$A$1:$AO$36,21,FALSE),NA())</f>
        <v>#N/A</v>
      </c>
      <c r="AG34" t="e">
        <f>IF($A34=TRUE,VLOOKUP($B34,[1]orizzontale!$A$1:$AO$36,22,FALSE),NA())</f>
        <v>#N/A</v>
      </c>
      <c r="AH34" t="e">
        <f>IF($A34=TRUE,VLOOKUP($B34,[1]orizzontale!$A$1:$AO$36,23,FALSE),NA())</f>
        <v>#N/A</v>
      </c>
      <c r="AI34" t="e">
        <f>IF($A34=TRUE,VLOOKUP($B34,[1]orizzontale!$A$1:$AO$36,24,FALSE),NA())</f>
        <v>#N/A</v>
      </c>
      <c r="AJ34" t="e">
        <f>IF($A34=TRUE,VLOOKUP($B34,[1]orizzontale!$A$1:$AO$36,25,FALSE),NA())</f>
        <v>#N/A</v>
      </c>
      <c r="AK34" t="e">
        <f>IF($A34=TRUE,VLOOKUP($B34,[1]orizzontale!$A$1:$AO$36,26,FALSE),NA())</f>
        <v>#N/A</v>
      </c>
      <c r="AL34" t="e">
        <f>IF($A34=TRUE,VLOOKUP($B34,[1]orizzontale!$A$1:$AO$36,27,FALSE),NA())</f>
        <v>#N/A</v>
      </c>
      <c r="AM34" t="e">
        <f>IF($A34=TRUE,VLOOKUP($B34,[1]orizzontale!$A$1:$AO$36,28,FALSE),NA())</f>
        <v>#N/A</v>
      </c>
      <c r="AN34" t="e">
        <f>IF($A34=TRUE,VLOOKUP($B34,[1]orizzontale!$A$1:$AO$36,29,FALSE),NA())</f>
        <v>#N/A</v>
      </c>
      <c r="AO34" t="e">
        <f>IF($A34=TRUE,VLOOKUP($B34,[1]orizzontale!$A$1:$AO$36,30,FALSE),NA())</f>
        <v>#N/A</v>
      </c>
      <c r="AP34" t="e">
        <f>IF($A34=TRUE,VLOOKUP($B34,[1]orizzontale!$A$1:$AO$36,31,FALSE),NA())</f>
        <v>#N/A</v>
      </c>
      <c r="AQ34" t="e">
        <f>IF($A34=TRUE,VLOOKUP($B34,[1]orizzontale!$A$1:$AO$36,32,FALSE),NA())</f>
        <v>#N/A</v>
      </c>
      <c r="AR34" t="e">
        <f>IF($A34=TRUE,VLOOKUP($B34,[1]orizzontale!$A$1:$AO$36,33,FALSE),NA())</f>
        <v>#N/A</v>
      </c>
      <c r="AS34" t="e">
        <f>IF($A34=TRUE,VLOOKUP($B34,[1]orizzontale!$A$1:$AO$36,34,FALSE),NA())</f>
        <v>#N/A</v>
      </c>
      <c r="AT34" t="e">
        <f>IF($A34=TRUE,VLOOKUP($B34,[1]orizzontale!$A$1:$AO$36,35,FALSE),NA())</f>
        <v>#N/A</v>
      </c>
      <c r="AU34" t="e">
        <f>IF($A34=TRUE,VLOOKUP($B34,[1]orizzontale!$A$1:$AO$36,36,FALSE),NA())</f>
        <v>#N/A</v>
      </c>
      <c r="AV34" t="e">
        <f>IF($A34=TRUE,VLOOKUP($B34,[1]orizzontale!$A$1:$AO$36,37,FALSE),NA())</f>
        <v>#N/A</v>
      </c>
      <c r="AW34" t="e">
        <f>IF($A34=TRUE,VLOOKUP($B34,[1]orizzontale!$A$1:$AO$36,38,FALSE),NA())</f>
        <v>#N/A</v>
      </c>
      <c r="AX34" t="e">
        <f>IF($A34=TRUE,VLOOKUP($B34,[1]orizzontale!$A$1:$AO$36,39,FALSE),NA())</f>
        <v>#N/A</v>
      </c>
      <c r="AY34" t="e">
        <f>IF($A34=TRUE,VLOOKUP($B34,[1]orizzontale!$A$1:$AO$36,40,FALSE),NA())</f>
        <v>#N/A</v>
      </c>
      <c r="AZ34" t="e">
        <f>IF($A34=TRUE,VLOOKUP($B34,[1]orizzontale!$A$1:$AO$36,41,FALSE),NA())</f>
        <v>#N/A</v>
      </c>
    </row>
    <row r="35" spans="1:52" x14ac:dyDescent="0.3">
      <c r="A35" t="e">
        <f>IF(B35=[1]orizzontale!$A34,TRUE,NA())</f>
        <v>#N/A</v>
      </c>
      <c r="B35">
        <f t="shared" si="0"/>
        <v>934</v>
      </c>
      <c r="C35" s="5">
        <v>0.2</v>
      </c>
      <c r="D35">
        <v>4.76</v>
      </c>
      <c r="E35" s="8">
        <v>6.14</v>
      </c>
      <c r="F35" s="10">
        <v>-0.93</v>
      </c>
      <c r="G35" s="12">
        <v>0</v>
      </c>
      <c r="H35" s="12">
        <v>0</v>
      </c>
      <c r="I35" s="12">
        <v>2</v>
      </c>
      <c r="J35" s="2" t="s">
        <v>83</v>
      </c>
      <c r="M35" t="e">
        <f>IF($A35=TRUE,VLOOKUP($B35,[1]orizzontale!$A$1:$AO$36,2,FALSE),NA())</f>
        <v>#N/A</v>
      </c>
      <c r="N35" t="e">
        <f>IF($A35=TRUE,VLOOKUP($B35,[1]orizzontale!$A$1:$AO$36,3,FALSE),NA())</f>
        <v>#N/A</v>
      </c>
      <c r="O35" t="e">
        <f>IF($A35=TRUE,VLOOKUP($B35,[1]orizzontale!$A$1:$AO$36,4,FALSE),NA())</f>
        <v>#N/A</v>
      </c>
      <c r="P35" t="e">
        <f>IF($A35=TRUE,VLOOKUP($B35,[1]orizzontale!$A$1:$AO$36,5,FALSE),NA())</f>
        <v>#N/A</v>
      </c>
      <c r="Q35" t="e">
        <f>IF($A35=TRUE,VLOOKUP($B35,[1]orizzontale!$A$1:$AO$36,6,FALSE),NA())</f>
        <v>#N/A</v>
      </c>
      <c r="R35" t="e">
        <f>IF($A35=TRUE,VLOOKUP($B35,[1]orizzontale!$A$1:$AO$36,7,FALSE),NA())</f>
        <v>#N/A</v>
      </c>
      <c r="S35" t="e">
        <f>IF($A35=TRUE,VLOOKUP($B35,[1]orizzontale!$A$1:$AO$36,8,FALSE),NA())</f>
        <v>#N/A</v>
      </c>
      <c r="T35" t="e">
        <f>IF($A35=TRUE,VLOOKUP($B35,[1]orizzontale!$A$1:$AO$36,9,FALSE),NA())</f>
        <v>#N/A</v>
      </c>
      <c r="U35" t="e">
        <f>IF($A35=TRUE,VLOOKUP($B35,[1]orizzontale!$A$1:$AO$36,10,FALSE),NA())</f>
        <v>#N/A</v>
      </c>
      <c r="V35" t="e">
        <f>IF($A35=TRUE,VLOOKUP($B35,[1]orizzontale!$A$1:$AO$36,11,FALSE),NA())</f>
        <v>#N/A</v>
      </c>
      <c r="W35" t="e">
        <f>IF($A35=TRUE,VLOOKUP($B35,[1]orizzontale!$A$1:$AO$36,12,FALSE),NA())</f>
        <v>#N/A</v>
      </c>
      <c r="X35" t="e">
        <f>IF($A35=TRUE,VLOOKUP($B35,[1]orizzontale!$A$1:$AO$36,13,FALSE),NA())</f>
        <v>#N/A</v>
      </c>
      <c r="Y35" t="e">
        <f>IF($A35=TRUE,VLOOKUP($B35,[1]orizzontale!$A$1:$AO$36,14,FALSE),NA())</f>
        <v>#N/A</v>
      </c>
      <c r="Z35" t="e">
        <f>IF($A35=TRUE,VLOOKUP($B35,[1]orizzontale!$A$1:$AO$36,15,FALSE),NA())</f>
        <v>#N/A</v>
      </c>
      <c r="AA35" t="e">
        <f>IF($A35=TRUE,VLOOKUP($B35,[1]orizzontale!$A$1:$AO$36,16,FALSE),NA())</f>
        <v>#N/A</v>
      </c>
      <c r="AB35" t="e">
        <f>IF($A35=TRUE,VLOOKUP($B35,[1]orizzontale!$A$1:$AO$36,17,FALSE),NA())</f>
        <v>#N/A</v>
      </c>
      <c r="AC35" t="e">
        <f>IF($A35=TRUE,VLOOKUP($B35,[1]orizzontale!$A$1:$AO$36,18,FALSE),NA())</f>
        <v>#N/A</v>
      </c>
      <c r="AD35" t="e">
        <f>IF($A35=TRUE,VLOOKUP($B35,[1]orizzontale!$A$1:$AO$36,19,FALSE),NA())</f>
        <v>#N/A</v>
      </c>
      <c r="AE35" t="e">
        <f>IF($A35=TRUE,VLOOKUP($B35,[1]orizzontale!$A$1:$AO$36,20,FALSE),NA())</f>
        <v>#N/A</v>
      </c>
      <c r="AF35" t="e">
        <f>IF($A35=TRUE,VLOOKUP($B35,[1]orizzontale!$A$1:$AO$36,21,FALSE),NA())</f>
        <v>#N/A</v>
      </c>
      <c r="AG35" t="e">
        <f>IF($A35=TRUE,VLOOKUP($B35,[1]orizzontale!$A$1:$AO$36,22,FALSE),NA())</f>
        <v>#N/A</v>
      </c>
      <c r="AH35" t="e">
        <f>IF($A35=TRUE,VLOOKUP($B35,[1]orizzontale!$A$1:$AO$36,23,FALSE),NA())</f>
        <v>#N/A</v>
      </c>
      <c r="AI35" t="e">
        <f>IF($A35=TRUE,VLOOKUP($B35,[1]orizzontale!$A$1:$AO$36,24,FALSE),NA())</f>
        <v>#N/A</v>
      </c>
      <c r="AJ35" t="e">
        <f>IF($A35=TRUE,VLOOKUP($B35,[1]orizzontale!$A$1:$AO$36,25,FALSE),NA())</f>
        <v>#N/A</v>
      </c>
      <c r="AK35" t="e">
        <f>IF($A35=TRUE,VLOOKUP($B35,[1]orizzontale!$A$1:$AO$36,26,FALSE),NA())</f>
        <v>#N/A</v>
      </c>
      <c r="AL35" t="e">
        <f>IF($A35=TRUE,VLOOKUP($B35,[1]orizzontale!$A$1:$AO$36,27,FALSE),NA())</f>
        <v>#N/A</v>
      </c>
      <c r="AM35" t="e">
        <f>IF($A35=TRUE,VLOOKUP($B35,[1]orizzontale!$A$1:$AO$36,28,FALSE),NA())</f>
        <v>#N/A</v>
      </c>
      <c r="AN35" t="e">
        <f>IF($A35=TRUE,VLOOKUP($B35,[1]orizzontale!$A$1:$AO$36,29,FALSE),NA())</f>
        <v>#N/A</v>
      </c>
      <c r="AO35" t="e">
        <f>IF($A35=TRUE,VLOOKUP($B35,[1]orizzontale!$A$1:$AO$36,30,FALSE),NA())</f>
        <v>#N/A</v>
      </c>
      <c r="AP35" t="e">
        <f>IF($A35=TRUE,VLOOKUP($B35,[1]orizzontale!$A$1:$AO$36,31,FALSE),NA())</f>
        <v>#N/A</v>
      </c>
      <c r="AQ35" t="e">
        <f>IF($A35=TRUE,VLOOKUP($B35,[1]orizzontale!$A$1:$AO$36,32,FALSE),NA())</f>
        <v>#N/A</v>
      </c>
      <c r="AR35" t="e">
        <f>IF($A35=TRUE,VLOOKUP($B35,[1]orizzontale!$A$1:$AO$36,33,FALSE),NA())</f>
        <v>#N/A</v>
      </c>
      <c r="AS35" t="e">
        <f>IF($A35=TRUE,VLOOKUP($B35,[1]orizzontale!$A$1:$AO$36,34,FALSE),NA())</f>
        <v>#N/A</v>
      </c>
      <c r="AT35" t="e">
        <f>IF($A35=TRUE,VLOOKUP($B35,[1]orizzontale!$A$1:$AO$36,35,FALSE),NA())</f>
        <v>#N/A</v>
      </c>
      <c r="AU35" t="e">
        <f>IF($A35=TRUE,VLOOKUP($B35,[1]orizzontale!$A$1:$AO$36,36,FALSE),NA())</f>
        <v>#N/A</v>
      </c>
      <c r="AV35" t="e">
        <f>IF($A35=TRUE,VLOOKUP($B35,[1]orizzontale!$A$1:$AO$36,37,FALSE),NA())</f>
        <v>#N/A</v>
      </c>
      <c r="AW35" t="e">
        <f>IF($A35=TRUE,VLOOKUP($B35,[1]orizzontale!$A$1:$AO$36,38,FALSE),NA())</f>
        <v>#N/A</v>
      </c>
      <c r="AX35" t="e">
        <f>IF($A35=TRUE,VLOOKUP($B35,[1]orizzontale!$A$1:$AO$36,39,FALSE),NA())</f>
        <v>#N/A</v>
      </c>
      <c r="AY35" t="e">
        <f>IF($A35=TRUE,VLOOKUP($B35,[1]orizzontale!$A$1:$AO$36,40,FALSE),NA())</f>
        <v>#N/A</v>
      </c>
      <c r="AZ35" t="e">
        <f>IF($A35=TRUE,VLOOKUP($B35,[1]orizzontale!$A$1:$AO$36,41,FALSE),NA())</f>
        <v>#N/A</v>
      </c>
    </row>
    <row r="36" spans="1:52" x14ac:dyDescent="0.3">
      <c r="A36" t="e">
        <f>IF(B36=[1]orizzontale!$A35,TRUE,NA())</f>
        <v>#N/A</v>
      </c>
      <c r="B36">
        <f t="shared" si="0"/>
        <v>935</v>
      </c>
      <c r="C36" s="5">
        <v>0.17</v>
      </c>
      <c r="D36">
        <v>4.76</v>
      </c>
      <c r="E36" s="8">
        <v>7.29</v>
      </c>
      <c r="F36" s="10">
        <v>-0.69</v>
      </c>
      <c r="G36" s="12">
        <v>0</v>
      </c>
      <c r="H36" s="12">
        <v>0</v>
      </c>
      <c r="I36" s="12">
        <v>3</v>
      </c>
      <c r="J36" s="2" t="s">
        <v>84</v>
      </c>
      <c r="M36" t="e">
        <f>IF($A36=TRUE,VLOOKUP($B36,[1]orizzontale!$A$1:$AO$36,2,FALSE),NA())</f>
        <v>#N/A</v>
      </c>
      <c r="N36" t="e">
        <f>IF($A36=TRUE,VLOOKUP($B36,[1]orizzontale!$A$1:$AO$36,3,FALSE),NA())</f>
        <v>#N/A</v>
      </c>
      <c r="O36" t="e">
        <f>IF($A36=TRUE,VLOOKUP($B36,[1]orizzontale!$A$1:$AO$36,4,FALSE),NA())</f>
        <v>#N/A</v>
      </c>
      <c r="P36" t="e">
        <f>IF($A36=TRUE,VLOOKUP($B36,[1]orizzontale!$A$1:$AO$36,5,FALSE),NA())</f>
        <v>#N/A</v>
      </c>
      <c r="Q36" t="e">
        <f>IF($A36=TRUE,VLOOKUP($B36,[1]orizzontale!$A$1:$AO$36,6,FALSE),NA())</f>
        <v>#N/A</v>
      </c>
      <c r="R36" t="e">
        <f>IF($A36=TRUE,VLOOKUP($B36,[1]orizzontale!$A$1:$AO$36,7,FALSE),NA())</f>
        <v>#N/A</v>
      </c>
      <c r="S36" t="e">
        <f>IF($A36=TRUE,VLOOKUP($B36,[1]orizzontale!$A$1:$AO$36,8,FALSE),NA())</f>
        <v>#N/A</v>
      </c>
      <c r="T36" t="e">
        <f>IF($A36=TRUE,VLOOKUP($B36,[1]orizzontale!$A$1:$AO$36,9,FALSE),NA())</f>
        <v>#N/A</v>
      </c>
      <c r="U36" t="e">
        <f>IF($A36=TRUE,VLOOKUP($B36,[1]orizzontale!$A$1:$AO$36,10,FALSE),NA())</f>
        <v>#N/A</v>
      </c>
      <c r="V36" t="e">
        <f>IF($A36=TRUE,VLOOKUP($B36,[1]orizzontale!$A$1:$AO$36,11,FALSE),NA())</f>
        <v>#N/A</v>
      </c>
      <c r="W36" t="e">
        <f>IF($A36=TRUE,VLOOKUP($B36,[1]orizzontale!$A$1:$AO$36,12,FALSE),NA())</f>
        <v>#N/A</v>
      </c>
      <c r="X36" t="e">
        <f>IF($A36=TRUE,VLOOKUP($B36,[1]orizzontale!$A$1:$AO$36,13,FALSE),NA())</f>
        <v>#N/A</v>
      </c>
      <c r="Y36" t="e">
        <f>IF($A36=TRUE,VLOOKUP($B36,[1]orizzontale!$A$1:$AO$36,14,FALSE),NA())</f>
        <v>#N/A</v>
      </c>
      <c r="Z36" t="e">
        <f>IF($A36=TRUE,VLOOKUP($B36,[1]orizzontale!$A$1:$AO$36,15,FALSE),NA())</f>
        <v>#N/A</v>
      </c>
      <c r="AA36" t="e">
        <f>IF($A36=TRUE,VLOOKUP($B36,[1]orizzontale!$A$1:$AO$36,16,FALSE),NA())</f>
        <v>#N/A</v>
      </c>
      <c r="AB36" t="e">
        <f>IF($A36=TRUE,VLOOKUP($B36,[1]orizzontale!$A$1:$AO$36,17,FALSE),NA())</f>
        <v>#N/A</v>
      </c>
      <c r="AC36" t="e">
        <f>IF($A36=TRUE,VLOOKUP($B36,[1]orizzontale!$A$1:$AO$36,18,FALSE),NA())</f>
        <v>#N/A</v>
      </c>
      <c r="AD36" t="e">
        <f>IF($A36=TRUE,VLOOKUP($B36,[1]orizzontale!$A$1:$AO$36,19,FALSE),NA())</f>
        <v>#N/A</v>
      </c>
      <c r="AE36" t="e">
        <f>IF($A36=TRUE,VLOOKUP($B36,[1]orizzontale!$A$1:$AO$36,20,FALSE),NA())</f>
        <v>#N/A</v>
      </c>
      <c r="AF36" t="e">
        <f>IF($A36=TRUE,VLOOKUP($B36,[1]orizzontale!$A$1:$AO$36,21,FALSE),NA())</f>
        <v>#N/A</v>
      </c>
      <c r="AG36" t="e">
        <f>IF($A36=TRUE,VLOOKUP($B36,[1]orizzontale!$A$1:$AO$36,22,FALSE),NA())</f>
        <v>#N/A</v>
      </c>
      <c r="AH36" t="e">
        <f>IF($A36=TRUE,VLOOKUP($B36,[1]orizzontale!$A$1:$AO$36,23,FALSE),NA())</f>
        <v>#N/A</v>
      </c>
      <c r="AI36" t="e">
        <f>IF($A36=TRUE,VLOOKUP($B36,[1]orizzontale!$A$1:$AO$36,24,FALSE),NA())</f>
        <v>#N/A</v>
      </c>
      <c r="AJ36" t="e">
        <f>IF($A36=TRUE,VLOOKUP($B36,[1]orizzontale!$A$1:$AO$36,25,FALSE),NA())</f>
        <v>#N/A</v>
      </c>
      <c r="AK36" t="e">
        <f>IF($A36=TRUE,VLOOKUP($B36,[1]orizzontale!$A$1:$AO$36,26,FALSE),NA())</f>
        <v>#N/A</v>
      </c>
      <c r="AL36" t="e">
        <f>IF($A36=TRUE,VLOOKUP($B36,[1]orizzontale!$A$1:$AO$36,27,FALSE),NA())</f>
        <v>#N/A</v>
      </c>
      <c r="AM36" t="e">
        <f>IF($A36=TRUE,VLOOKUP($B36,[1]orizzontale!$A$1:$AO$36,28,FALSE),NA())</f>
        <v>#N/A</v>
      </c>
      <c r="AN36" t="e">
        <f>IF($A36=TRUE,VLOOKUP($B36,[1]orizzontale!$A$1:$AO$36,29,FALSE),NA())</f>
        <v>#N/A</v>
      </c>
      <c r="AO36" t="e">
        <f>IF($A36=TRUE,VLOOKUP($B36,[1]orizzontale!$A$1:$AO$36,30,FALSE),NA())</f>
        <v>#N/A</v>
      </c>
      <c r="AP36" t="e">
        <f>IF($A36=TRUE,VLOOKUP($B36,[1]orizzontale!$A$1:$AO$36,31,FALSE),NA())</f>
        <v>#N/A</v>
      </c>
      <c r="AQ36" t="e">
        <f>IF($A36=TRUE,VLOOKUP($B36,[1]orizzontale!$A$1:$AO$36,32,FALSE),NA())</f>
        <v>#N/A</v>
      </c>
      <c r="AR36" t="e">
        <f>IF($A36=TRUE,VLOOKUP($B36,[1]orizzontale!$A$1:$AO$36,33,FALSE),NA())</f>
        <v>#N/A</v>
      </c>
      <c r="AS36" t="e">
        <f>IF($A36=TRUE,VLOOKUP($B36,[1]orizzontale!$A$1:$AO$36,34,FALSE),NA())</f>
        <v>#N/A</v>
      </c>
      <c r="AT36" t="e">
        <f>IF($A36=TRUE,VLOOKUP($B36,[1]orizzontale!$A$1:$AO$36,35,FALSE),NA())</f>
        <v>#N/A</v>
      </c>
      <c r="AU36" t="e">
        <f>IF($A36=TRUE,VLOOKUP($B36,[1]orizzontale!$A$1:$AO$36,36,FALSE),NA())</f>
        <v>#N/A</v>
      </c>
      <c r="AV36" t="e">
        <f>IF($A36=TRUE,VLOOKUP($B36,[1]orizzontale!$A$1:$AO$36,37,FALSE),NA())</f>
        <v>#N/A</v>
      </c>
      <c r="AW36" t="e">
        <f>IF($A36=TRUE,VLOOKUP($B36,[1]orizzontale!$A$1:$AO$36,38,FALSE),NA())</f>
        <v>#N/A</v>
      </c>
      <c r="AX36" t="e">
        <f>IF($A36=TRUE,VLOOKUP($B36,[1]orizzontale!$A$1:$AO$36,39,FALSE),NA())</f>
        <v>#N/A</v>
      </c>
      <c r="AY36" t="e">
        <f>IF($A36=TRUE,VLOOKUP($B36,[1]orizzontale!$A$1:$AO$36,40,FALSE),NA())</f>
        <v>#N/A</v>
      </c>
      <c r="AZ36" t="e">
        <f>IF($A36=TRUE,VLOOKUP($B36,[1]orizzontale!$A$1:$AO$36,41,FALSE),NA())</f>
        <v>#N/A</v>
      </c>
    </row>
    <row r="37" spans="1:52" x14ac:dyDescent="0.3">
      <c r="A37" t="e">
        <f>IF(B37=[1]orizzontale!$A36,TRUE,NA())</f>
        <v>#N/A</v>
      </c>
      <c r="B37">
        <f t="shared" si="0"/>
        <v>936</v>
      </c>
      <c r="C37" s="6">
        <v>0.33</v>
      </c>
      <c r="D37">
        <v>4.3</v>
      </c>
      <c r="E37" s="9">
        <v>5.45</v>
      </c>
      <c r="F37" s="11">
        <v>-1.22</v>
      </c>
      <c r="G37" s="12">
        <v>0</v>
      </c>
      <c r="H37" s="12">
        <v>0</v>
      </c>
      <c r="I37" s="12">
        <v>3</v>
      </c>
      <c r="J37" s="3" t="s">
        <v>85</v>
      </c>
      <c r="M37" t="e">
        <f>IF($A37=TRUE,VLOOKUP($B37,[1]orizzontale!$A$1:$AO$36,2,FALSE),NA())</f>
        <v>#N/A</v>
      </c>
      <c r="N37" t="e">
        <f>IF($A37=TRUE,VLOOKUP($B37,[1]orizzontale!$A$1:$AO$36,3,FALSE),NA())</f>
        <v>#N/A</v>
      </c>
      <c r="O37" t="e">
        <f>IF($A37=TRUE,VLOOKUP($B37,[1]orizzontale!$A$1:$AO$36,4,FALSE),NA())</f>
        <v>#N/A</v>
      </c>
      <c r="P37" t="e">
        <f>IF($A37=TRUE,VLOOKUP($B37,[1]orizzontale!$A$1:$AO$36,5,FALSE),NA())</f>
        <v>#N/A</v>
      </c>
      <c r="Q37" t="e">
        <f>IF($A37=TRUE,VLOOKUP($B37,[1]orizzontale!$A$1:$AO$36,6,FALSE),NA())</f>
        <v>#N/A</v>
      </c>
      <c r="R37" t="e">
        <f>IF($A37=TRUE,VLOOKUP($B37,[1]orizzontale!$A$1:$AO$36,7,FALSE),NA())</f>
        <v>#N/A</v>
      </c>
      <c r="S37" t="e">
        <f>IF($A37=TRUE,VLOOKUP($B37,[1]orizzontale!$A$1:$AO$36,8,FALSE),NA())</f>
        <v>#N/A</v>
      </c>
      <c r="T37" t="e">
        <f>IF($A37=TRUE,VLOOKUP($B37,[1]orizzontale!$A$1:$AO$36,9,FALSE),NA())</f>
        <v>#N/A</v>
      </c>
      <c r="U37" t="e">
        <f>IF($A37=TRUE,VLOOKUP($B37,[1]orizzontale!$A$1:$AO$36,10,FALSE),NA())</f>
        <v>#N/A</v>
      </c>
      <c r="V37" t="e">
        <f>IF($A37=TRUE,VLOOKUP($B37,[1]orizzontale!$A$1:$AO$36,11,FALSE),NA())</f>
        <v>#N/A</v>
      </c>
      <c r="W37" t="e">
        <f>IF($A37=TRUE,VLOOKUP($B37,[1]orizzontale!$A$1:$AO$36,12,FALSE),NA())</f>
        <v>#N/A</v>
      </c>
      <c r="X37" t="e">
        <f>IF($A37=TRUE,VLOOKUP($B37,[1]orizzontale!$A$1:$AO$36,13,FALSE),NA())</f>
        <v>#N/A</v>
      </c>
      <c r="Y37" t="e">
        <f>IF($A37=TRUE,VLOOKUP($B37,[1]orizzontale!$A$1:$AO$36,14,FALSE),NA())</f>
        <v>#N/A</v>
      </c>
      <c r="Z37" t="e">
        <f>IF($A37=TRUE,VLOOKUP($B37,[1]orizzontale!$A$1:$AO$36,15,FALSE),NA())</f>
        <v>#N/A</v>
      </c>
      <c r="AA37" t="e">
        <f>IF($A37=TRUE,VLOOKUP($B37,[1]orizzontale!$A$1:$AO$36,16,FALSE),NA())</f>
        <v>#N/A</v>
      </c>
      <c r="AB37" t="e">
        <f>IF($A37=TRUE,VLOOKUP($B37,[1]orizzontale!$A$1:$AO$36,17,FALSE),NA())</f>
        <v>#N/A</v>
      </c>
      <c r="AC37" t="e">
        <f>IF($A37=TRUE,VLOOKUP($B37,[1]orizzontale!$A$1:$AO$36,18,FALSE),NA())</f>
        <v>#N/A</v>
      </c>
      <c r="AD37" t="e">
        <f>IF($A37=TRUE,VLOOKUP($B37,[1]orizzontale!$A$1:$AO$36,19,FALSE),NA())</f>
        <v>#N/A</v>
      </c>
      <c r="AE37" t="e">
        <f>IF($A37=TRUE,VLOOKUP($B37,[1]orizzontale!$A$1:$AO$36,20,FALSE),NA())</f>
        <v>#N/A</v>
      </c>
      <c r="AF37" t="e">
        <f>IF($A37=TRUE,VLOOKUP($B37,[1]orizzontale!$A$1:$AO$36,21,FALSE),NA())</f>
        <v>#N/A</v>
      </c>
      <c r="AG37" t="e">
        <f>IF($A37=TRUE,VLOOKUP($B37,[1]orizzontale!$A$1:$AO$36,22,FALSE),NA())</f>
        <v>#N/A</v>
      </c>
      <c r="AH37" t="e">
        <f>IF($A37=TRUE,VLOOKUP($B37,[1]orizzontale!$A$1:$AO$36,23,FALSE),NA())</f>
        <v>#N/A</v>
      </c>
      <c r="AI37" t="e">
        <f>IF($A37=TRUE,VLOOKUP($B37,[1]orizzontale!$A$1:$AO$36,24,FALSE),NA())</f>
        <v>#N/A</v>
      </c>
      <c r="AJ37" t="e">
        <f>IF($A37=TRUE,VLOOKUP($B37,[1]orizzontale!$A$1:$AO$36,25,FALSE),NA())</f>
        <v>#N/A</v>
      </c>
      <c r="AK37" t="e">
        <f>IF($A37=TRUE,VLOOKUP($B37,[1]orizzontale!$A$1:$AO$36,26,FALSE),NA())</f>
        <v>#N/A</v>
      </c>
      <c r="AL37" t="e">
        <f>IF($A37=TRUE,VLOOKUP($B37,[1]orizzontale!$A$1:$AO$36,27,FALSE),NA())</f>
        <v>#N/A</v>
      </c>
      <c r="AM37" t="e">
        <f>IF($A37=TRUE,VLOOKUP($B37,[1]orizzontale!$A$1:$AO$36,28,FALSE),NA())</f>
        <v>#N/A</v>
      </c>
      <c r="AN37" t="e">
        <f>IF($A37=TRUE,VLOOKUP($B37,[1]orizzontale!$A$1:$AO$36,29,FALSE),NA())</f>
        <v>#N/A</v>
      </c>
      <c r="AO37" t="e">
        <f>IF($A37=TRUE,VLOOKUP($B37,[1]orizzontale!$A$1:$AO$36,30,FALSE),NA())</f>
        <v>#N/A</v>
      </c>
      <c r="AP37" t="e">
        <f>IF($A37=TRUE,VLOOKUP($B37,[1]orizzontale!$A$1:$AO$36,31,FALSE),NA())</f>
        <v>#N/A</v>
      </c>
      <c r="AQ37" t="e">
        <f>IF($A37=TRUE,VLOOKUP($B37,[1]orizzontale!$A$1:$AO$36,32,FALSE),NA())</f>
        <v>#N/A</v>
      </c>
      <c r="AR37" t="e">
        <f>IF($A37=TRUE,VLOOKUP($B37,[1]orizzontale!$A$1:$AO$36,33,FALSE),NA())</f>
        <v>#N/A</v>
      </c>
      <c r="AS37" t="e">
        <f>IF($A37=TRUE,VLOOKUP($B37,[1]orizzontale!$A$1:$AO$36,34,FALSE),NA())</f>
        <v>#N/A</v>
      </c>
      <c r="AT37" t="e">
        <f>IF($A37=TRUE,VLOOKUP($B37,[1]orizzontale!$A$1:$AO$36,35,FALSE),NA())</f>
        <v>#N/A</v>
      </c>
      <c r="AU37" t="e">
        <f>IF($A37=TRUE,VLOOKUP($B37,[1]orizzontale!$A$1:$AO$36,36,FALSE),NA())</f>
        <v>#N/A</v>
      </c>
      <c r="AV37" t="e">
        <f>IF($A37=TRUE,VLOOKUP($B37,[1]orizzontale!$A$1:$AO$36,37,FALSE),NA())</f>
        <v>#N/A</v>
      </c>
      <c r="AW37" t="e">
        <f>IF($A37=TRUE,VLOOKUP($B37,[1]orizzontale!$A$1:$AO$36,38,FALSE),NA())</f>
        <v>#N/A</v>
      </c>
      <c r="AX37" t="e">
        <f>IF($A37=TRUE,VLOOKUP($B37,[1]orizzontale!$A$1:$AO$36,39,FALSE),NA())</f>
        <v>#N/A</v>
      </c>
      <c r="AY37" t="e">
        <f>IF($A37=TRUE,VLOOKUP($B37,[1]orizzontale!$A$1:$AO$36,40,FALSE),NA())</f>
        <v>#N/A</v>
      </c>
      <c r="AZ37" t="e">
        <f>IF($A37=TRUE,VLOOKUP($B37,[1]orizzontale!$A$1:$AO$36,41,FALSE),NA())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C481-950D-4689-B4EE-99FD7C33BC6D}">
  <sheetPr codeName="Foglio3"/>
  <dimension ref="A1:AZ2"/>
  <sheetViews>
    <sheetView workbookViewId="0">
      <selection activeCell="D17" sqref="D17"/>
    </sheetView>
  </sheetViews>
  <sheetFormatPr defaultRowHeight="14.4" x14ac:dyDescent="0.3"/>
  <cols>
    <col min="1" max="1" width="9.21875" bestFit="1" customWidth="1"/>
  </cols>
  <sheetData>
    <row r="1" spans="1:52" x14ac:dyDescent="0.3">
      <c r="A1" t="b">
        <v>1</v>
      </c>
      <c r="B1">
        <v>904</v>
      </c>
      <c r="C1">
        <v>0.09</v>
      </c>
      <c r="D1">
        <v>4.76</v>
      </c>
      <c r="E1">
        <v>6.14</v>
      </c>
      <c r="F1">
        <v>-1.32</v>
      </c>
      <c r="G1">
        <v>0</v>
      </c>
      <c r="H1">
        <v>0</v>
      </c>
      <c r="I1">
        <v>3</v>
      </c>
      <c r="J1" t="s">
        <v>53</v>
      </c>
      <c r="M1">
        <v>-56.102725417706417</v>
      </c>
      <c r="N1">
        <v>465.4920651463587</v>
      </c>
      <c r="O1">
        <v>-17.945163856728932</v>
      </c>
      <c r="P1">
        <v>427.70340330018473</v>
      </c>
      <c r="Q1">
        <v>-33.386823413850159</v>
      </c>
      <c r="R1">
        <v>389.86999568116011</v>
      </c>
      <c r="S1">
        <v>-78.126762878009117</v>
      </c>
      <c r="T1">
        <v>438.26358469136807</v>
      </c>
      <c r="U1">
        <v>-56.102725417706417</v>
      </c>
      <c r="V1">
        <v>465.4920651463587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3">
      <c r="A2" t="b">
        <v>1</v>
      </c>
      <c r="B2">
        <v>905</v>
      </c>
      <c r="C2">
        <v>0.34</v>
      </c>
      <c r="D2">
        <v>4.76</v>
      </c>
      <c r="E2">
        <v>6.6</v>
      </c>
      <c r="F2">
        <v>-1.1200000000000001</v>
      </c>
      <c r="G2">
        <v>0</v>
      </c>
      <c r="H2">
        <v>0</v>
      </c>
      <c r="I2">
        <v>2</v>
      </c>
      <c r="J2" t="s">
        <v>54</v>
      </c>
      <c r="M2">
        <v>-56.102725417706417</v>
      </c>
      <c r="N2">
        <v>465.4920651463587</v>
      </c>
      <c r="O2">
        <v>-78.126762878009117</v>
      </c>
      <c r="P2">
        <v>438.26358469136807</v>
      </c>
      <c r="Q2">
        <v>-107.41164915442175</v>
      </c>
      <c r="R2">
        <v>469.93954752562195</v>
      </c>
      <c r="S2">
        <v>-148.17942845136014</v>
      </c>
      <c r="T2">
        <v>452.73034460856019</v>
      </c>
      <c r="U2">
        <v>-180.43942518678961</v>
      </c>
      <c r="V2">
        <v>431.22325863288341</v>
      </c>
      <c r="W2">
        <v>0</v>
      </c>
      <c r="X2">
        <v>0</v>
      </c>
      <c r="Y2">
        <v>0</v>
      </c>
      <c r="Z2">
        <v>0</v>
      </c>
      <c r="AA2">
        <v>-121.3127059935216</v>
      </c>
      <c r="AB2">
        <v>508.38928501611946</v>
      </c>
      <c r="AC2">
        <v>-68.873234886789291</v>
      </c>
      <c r="AD2">
        <v>505.19155636128039</v>
      </c>
      <c r="AE2">
        <v>-59.082340259529595</v>
      </c>
      <c r="AF2">
        <v>468.44245960125608</v>
      </c>
      <c r="AG2">
        <v>-56.102725417706417</v>
      </c>
      <c r="AH2">
        <v>465.4920651463587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Pulsante1_Click">
                <anchor moveWithCells="1" sizeWithCells="1">
                  <from>
                    <xdr:col>4</xdr:col>
                    <xdr:colOff>525780</xdr:colOff>
                    <xdr:row>2</xdr:row>
                    <xdr:rowOff>7620</xdr:rowOff>
                  </from>
                  <to>
                    <xdr:col>8</xdr:col>
                    <xdr:colOff>76200</xdr:colOff>
                    <xdr:row>6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13C6-511B-42F1-ADC9-55857573BBF5}">
  <sheetPr codeName="Foglio2"/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86</v>
      </c>
    </row>
    <row r="2" spans="1:2" ht="14.4" customHeight="1" x14ac:dyDescent="0.3">
      <c r="A2" s="13" t="s">
        <v>87</v>
      </c>
      <c r="B2" t="s">
        <v>88</v>
      </c>
    </row>
    <row r="3" spans="1:2" x14ac:dyDescent="0.3">
      <c r="A3" s="13" t="s">
        <v>87</v>
      </c>
      <c r="B3" t="s">
        <v>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63C7-E22B-485D-97C9-BB03AF3BCD14}">
  <sheetPr codeName="Foglio4"/>
  <dimension ref="A1:H10"/>
  <sheetViews>
    <sheetView workbookViewId="0">
      <selection activeCell="F8" sqref="F8"/>
    </sheetView>
  </sheetViews>
  <sheetFormatPr defaultRowHeight="14.4" x14ac:dyDescent="0.3"/>
  <cols>
    <col min="1" max="1" width="17.77734375" customWidth="1"/>
    <col min="2" max="2" width="24.88671875" customWidth="1"/>
    <col min="3" max="3" width="6.109375" bestFit="1" customWidth="1"/>
    <col min="4" max="4" width="24.5546875" customWidth="1"/>
    <col min="5" max="5" width="16.21875" customWidth="1"/>
    <col min="6" max="6" width="29" customWidth="1"/>
    <col min="8" max="8" width="9.5546875" bestFit="1" customWidth="1"/>
  </cols>
  <sheetData>
    <row r="1" spans="1:8" ht="53.4" thickBot="1" x14ac:dyDescent="0.4">
      <c r="A1" s="14" t="s">
        <v>92</v>
      </c>
      <c r="B1" s="14" t="s">
        <v>93</v>
      </c>
      <c r="C1" s="14" t="s">
        <v>94</v>
      </c>
      <c r="D1" s="14" t="s">
        <v>95</v>
      </c>
      <c r="E1" s="14" t="s">
        <v>96</v>
      </c>
      <c r="F1" s="14" t="s">
        <v>93</v>
      </c>
      <c r="G1" s="21" t="s">
        <v>103</v>
      </c>
      <c r="H1" s="20">
        <f>DGET(A4:F10,"Rendimento",A1:G2)</f>
        <v>14</v>
      </c>
    </row>
    <row r="2" spans="1:8" ht="27" thickBot="1" x14ac:dyDescent="0.35">
      <c r="A2" s="15" t="str">
        <f>"=Melo"</f>
        <v>=Melo</v>
      </c>
      <c r="B2" s="15" t="s">
        <v>97</v>
      </c>
      <c r="C2" s="16"/>
      <c r="D2" s="16"/>
      <c r="E2" s="16"/>
      <c r="F2" s="15" t="s">
        <v>98</v>
      </c>
      <c r="G2" s="13" t="s">
        <v>104</v>
      </c>
    </row>
    <row r="3" spans="1:8" ht="27" thickBot="1" x14ac:dyDescent="0.35">
      <c r="A3" s="15" t="str">
        <f>"Pero"</f>
        <v>Pero</v>
      </c>
      <c r="B3" s="15" t="s">
        <v>99</v>
      </c>
      <c r="C3" s="16"/>
      <c r="D3" s="16"/>
      <c r="E3" s="16"/>
      <c r="F3" s="16"/>
    </row>
    <row r="4" spans="1:8" ht="27" thickBot="1" x14ac:dyDescent="0.4">
      <c r="A4" s="17" t="s">
        <v>92</v>
      </c>
      <c r="B4" s="17" t="s">
        <v>93</v>
      </c>
      <c r="C4" s="17" t="s">
        <v>94</v>
      </c>
      <c r="D4" s="17" t="s">
        <v>95</v>
      </c>
      <c r="E4" s="17" t="s">
        <v>96</v>
      </c>
      <c r="F4" s="17" t="s">
        <v>103</v>
      </c>
      <c r="H4" s="20" t="e">
        <f>DGET(A4:E10,"Rendimento",A1:A3)</f>
        <v>#NUM!</v>
      </c>
    </row>
    <row r="5" spans="1:8" ht="27" thickBot="1" x14ac:dyDescent="0.35">
      <c r="A5" s="15" t="s">
        <v>100</v>
      </c>
      <c r="B5" s="15">
        <v>12</v>
      </c>
      <c r="C5" s="15">
        <v>20</v>
      </c>
      <c r="D5" s="15">
        <v>14</v>
      </c>
      <c r="E5" s="18">
        <v>105</v>
      </c>
      <c r="F5" s="16">
        <v>1</v>
      </c>
    </row>
    <row r="6" spans="1:8" ht="27" thickBot="1" x14ac:dyDescent="0.35">
      <c r="A6" s="15" t="s">
        <v>101</v>
      </c>
      <c r="B6" s="15">
        <v>12</v>
      </c>
      <c r="C6" s="15">
        <v>12</v>
      </c>
      <c r="D6" s="15">
        <v>10</v>
      </c>
      <c r="E6" s="18">
        <v>96</v>
      </c>
      <c r="F6" s="16">
        <v>2</v>
      </c>
    </row>
    <row r="7" spans="1:8" ht="27" thickBot="1" x14ac:dyDescent="0.35">
      <c r="A7" s="15" t="s">
        <v>102</v>
      </c>
      <c r="B7" s="15">
        <v>13</v>
      </c>
      <c r="C7" s="15">
        <v>14</v>
      </c>
      <c r="D7" s="15">
        <v>9</v>
      </c>
      <c r="E7" s="18">
        <v>105</v>
      </c>
      <c r="F7" s="16">
        <v>3</v>
      </c>
    </row>
    <row r="8" spans="1:8" ht="27" thickBot="1" x14ac:dyDescent="0.35">
      <c r="A8" s="15" t="s">
        <v>100</v>
      </c>
      <c r="B8" s="15">
        <v>14</v>
      </c>
      <c r="C8" s="15">
        <v>15</v>
      </c>
      <c r="D8" s="15">
        <v>10</v>
      </c>
      <c r="E8" s="18">
        <v>75</v>
      </c>
      <c r="F8" s="16">
        <v>4</v>
      </c>
    </row>
    <row r="9" spans="1:8" ht="27" thickBot="1" x14ac:dyDescent="0.35">
      <c r="A9" s="15" t="s">
        <v>101</v>
      </c>
      <c r="B9" s="15">
        <v>9</v>
      </c>
      <c r="C9" s="15">
        <v>8</v>
      </c>
      <c r="D9" s="15">
        <v>8</v>
      </c>
      <c r="E9" s="18">
        <v>77</v>
      </c>
      <c r="F9" s="16">
        <v>5</v>
      </c>
    </row>
    <row r="10" spans="1:8" ht="27" thickBot="1" x14ac:dyDescent="0.35">
      <c r="A10" s="15" t="s">
        <v>100</v>
      </c>
      <c r="B10" s="15">
        <v>8</v>
      </c>
      <c r="C10" s="15">
        <v>9</v>
      </c>
      <c r="D10" s="15">
        <v>6</v>
      </c>
      <c r="E10" s="18">
        <v>45</v>
      </c>
      <c r="F10" s="1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convalida</vt:lpstr>
      <vt:lpstr>Foglio2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2020-11-18T09:58:59Z</dcterms:created>
  <dcterms:modified xsi:type="dcterms:W3CDTF">2020-11-18T13:59:07Z</dcterms:modified>
</cp:coreProperties>
</file>