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6FD11DE-778E-4E4D-95F1-F386D6407E88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学生成绩表" sheetId="1" r:id="rId1"/>
    <sheet name="成绩排行表" sheetId="4" r:id="rId2"/>
    <sheet name="Sheet4" sheetId="8" r:id="rId3"/>
    <sheet name="优秀学生名单" sheetId="5" r:id="rId4"/>
    <sheet name="数据清单" sheetId="2" r:id="rId5"/>
    <sheet name="Sheet3" sheetId="3" r:id="rId6"/>
  </sheets>
  <definedNames>
    <definedName name="_xlnm._FilterDatabase" localSheetId="5" hidden="1">Sheet3!$A$1:$I$8</definedName>
    <definedName name="_xlnm._FilterDatabase" localSheetId="4" hidden="1">数据清单!$I$1:$I$29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J9" i="2"/>
  <c r="I9" i="2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H3" i="1"/>
  <c r="H4" i="1"/>
  <c r="H5" i="1"/>
  <c r="H6" i="1"/>
  <c r="H7" i="1"/>
  <c r="H8" i="1"/>
  <c r="I2" i="1"/>
  <c r="J2" i="1" s="1"/>
  <c r="H2" i="1"/>
  <c r="G10" i="1"/>
  <c r="F10" i="1"/>
  <c r="G9" i="1"/>
  <c r="F9" i="1"/>
  <c r="E3" i="4"/>
  <c r="E6" i="4"/>
  <c r="E2" i="4"/>
  <c r="E5" i="4"/>
  <c r="E8" i="4"/>
  <c r="E4" i="4"/>
  <c r="E7" i="4"/>
  <c r="I3" i="2"/>
  <c r="I5" i="2"/>
  <c r="I4" i="2"/>
  <c r="I8" i="2"/>
  <c r="I6" i="2"/>
  <c r="I2" i="2"/>
  <c r="J3" i="2"/>
  <c r="J5" i="2"/>
  <c r="J4" i="2"/>
  <c r="J8" i="2"/>
  <c r="J6" i="2"/>
  <c r="J2" i="2"/>
</calcChain>
</file>

<file path=xl/sharedStrings.xml><?xml version="1.0" encoding="utf-8"?>
<sst xmlns="http://schemas.openxmlformats.org/spreadsheetml/2006/main" count="190" uniqueCount="42">
  <si>
    <t>学号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</si>
  <si>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</si>
  <si>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</si>
  <si>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</si>
  <si>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系科</t>
    <phoneticPr fontId="1" type="noConversion"/>
  </si>
  <si>
    <t>数学</t>
    <phoneticPr fontId="1" type="noConversion"/>
  </si>
  <si>
    <t>语文</t>
    <phoneticPr fontId="1" type="noConversion"/>
  </si>
  <si>
    <t>总分</t>
    <phoneticPr fontId="1" type="noConversion"/>
  </si>
  <si>
    <t>平均分</t>
    <phoneticPr fontId="1" type="noConversion"/>
  </si>
  <si>
    <t>王鸣</t>
    <phoneticPr fontId="1" type="noConversion"/>
  </si>
  <si>
    <t>李桂</t>
    <phoneticPr fontId="1" type="noConversion"/>
  </si>
  <si>
    <t>张龙</t>
    <phoneticPr fontId="1" type="noConversion"/>
  </si>
  <si>
    <t>沈悦</t>
    <phoneticPr fontId="1" type="noConversion"/>
  </si>
  <si>
    <t>江南</t>
    <phoneticPr fontId="1" type="noConversion"/>
  </si>
  <si>
    <t>钱勇</t>
    <phoneticPr fontId="1" type="noConversion"/>
  </si>
  <si>
    <t>男</t>
    <phoneticPr fontId="1" type="noConversion"/>
  </si>
  <si>
    <t>女</t>
    <phoneticPr fontId="1" type="noConversion"/>
  </si>
  <si>
    <t>各科总分</t>
    <phoneticPr fontId="1" type="noConversion"/>
  </si>
  <si>
    <t>各科平均分</t>
    <phoneticPr fontId="1" type="noConversion"/>
  </si>
  <si>
    <t>计算机</t>
    <phoneticPr fontId="1" type="noConversion"/>
  </si>
  <si>
    <t>历史</t>
    <phoneticPr fontId="1" type="noConversion"/>
  </si>
  <si>
    <t>9733001</t>
    <phoneticPr fontId="1" type="noConversion"/>
  </si>
  <si>
    <t>9733002</t>
  </si>
  <si>
    <t>9733003</t>
  </si>
  <si>
    <t>9733004</t>
  </si>
  <si>
    <t>9733005</t>
  </si>
  <si>
    <t>9733006</t>
  </si>
  <si>
    <t>周昊</t>
    <phoneticPr fontId="1" type="noConversion"/>
  </si>
  <si>
    <t>等级</t>
    <phoneticPr fontId="1" type="noConversion"/>
  </si>
  <si>
    <t>9733005</t>
    <phoneticPr fontId="1" type="noConversion"/>
  </si>
  <si>
    <t>男 汇总</t>
  </si>
  <si>
    <t>女 汇总</t>
  </si>
  <si>
    <t>总计</t>
  </si>
  <si>
    <t>总计</t>
    <phoneticPr fontId="1" type="noConversion"/>
  </si>
  <si>
    <t>计算机</t>
  </si>
  <si>
    <t>历史</t>
  </si>
  <si>
    <t>数学</t>
  </si>
  <si>
    <t>男</t>
  </si>
  <si>
    <t>女</t>
  </si>
  <si>
    <t>行标签</t>
  </si>
  <si>
    <t>列标签</t>
  </si>
  <si>
    <t>计数项:姓名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</si>
</sst>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>
                <a:ea typeface="幼圆" pitchFamily="49" charset="-122"/>
              </a:defRPr>
            </a:pPr>
            <a:r>
              <a:rPr lang="zh-CN" altLang="en-US" sz="1600" baseline="0">
                <a:ea typeface="幼圆" pitchFamily="49" charset="-122"/>
              </a:rPr>
              <a:t>学生成绩分布图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成绩排行表!$C$1</c:f>
              <c:strCache>
                <c:ptCount val="1"/>
                <c:pt idx="0">
                  <c:v>数学</c:v>
                </c:pt>
              </c:strCache>
            </c:strRef>
          </c:tx>
          <c:invertIfNegative val="0"/>
          <c:cat>
            <c:strRef>
              <c:f>成绩排行表!$A$2:$A$8</c:f>
              <c:strCache>
                <c:ptCount val="7"/>
                <c:pt idx="0">
                  <c:v>王鸣</c:v>
                </c:pt>
                <c:pt idx="1">
                  <c:v>李桂</c:v>
                </c:pt>
                <c:pt idx="2">
                  <c:v>张龙</c:v>
                </c:pt>
                <c:pt idx="3">
                  <c:v>周昊</c:v>
                </c:pt>
                <c:pt idx="4">
                  <c:v>沈悦</c:v>
                </c:pt>
                <c:pt idx="5">
                  <c:v>江南</c:v>
                </c:pt>
                <c:pt idx="6">
                  <c:v>钱勇</c:v>
                </c:pt>
              </c:strCache>
            </c:strRef>
          </c:cat>
          <c:val>
            <c:numRef>
              <c:f>成绩排行表!$C$2:$C$8</c:f>
              <c:numCache>
                <c:formatCode>General</c:formatCode>
                <c:ptCount val="7"/>
                <c:pt idx="0">
                  <c:v>76</c:v>
                </c:pt>
                <c:pt idx="1">
                  <c:v>86</c:v>
                </c:pt>
                <c:pt idx="2">
                  <c:v>82</c:v>
                </c:pt>
                <c:pt idx="3">
                  <c:v>86</c:v>
                </c:pt>
                <c:pt idx="4">
                  <c:v>77</c:v>
                </c:pt>
                <c:pt idx="5">
                  <c:v>76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6-4612-B32A-E640F84486A1}"/>
            </c:ext>
          </c:extLst>
        </c:ser>
        <c:ser>
          <c:idx val="1"/>
          <c:order val="1"/>
          <c:tx>
            <c:strRef>
              <c:f>成绩排行表!$D$1</c:f>
              <c:strCache>
                <c:ptCount val="1"/>
                <c:pt idx="0">
                  <c:v>语文</c:v>
                </c:pt>
              </c:strCache>
            </c:strRef>
          </c:tx>
          <c:invertIfNegative val="0"/>
          <c:cat>
            <c:strRef>
              <c:f>成绩排行表!$A$2:$A$8</c:f>
              <c:strCache>
                <c:ptCount val="7"/>
                <c:pt idx="0">
                  <c:v>王鸣</c:v>
                </c:pt>
                <c:pt idx="1">
                  <c:v>李桂</c:v>
                </c:pt>
                <c:pt idx="2">
                  <c:v>张龙</c:v>
                </c:pt>
                <c:pt idx="3">
                  <c:v>周昊</c:v>
                </c:pt>
                <c:pt idx="4">
                  <c:v>沈悦</c:v>
                </c:pt>
                <c:pt idx="5">
                  <c:v>江南</c:v>
                </c:pt>
                <c:pt idx="6">
                  <c:v>钱勇</c:v>
                </c:pt>
              </c:strCache>
            </c:strRef>
          </c:cat>
          <c:val>
            <c:numRef>
              <c:f>成绩排行表!$D$2:$D$8</c:f>
              <c:numCache>
                <c:formatCode>General</c:formatCode>
                <c:ptCount val="7"/>
                <c:pt idx="0">
                  <c:v>78</c:v>
                </c:pt>
                <c:pt idx="1">
                  <c:v>78</c:v>
                </c:pt>
                <c:pt idx="2">
                  <c:v>67</c:v>
                </c:pt>
                <c:pt idx="3">
                  <c:v>78</c:v>
                </c:pt>
                <c:pt idx="4">
                  <c:v>97</c:v>
                </c:pt>
                <c:pt idx="5">
                  <c:v>81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6-4612-B32A-E640F844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5072"/>
        <c:axId val="64116992"/>
      </c:barChart>
      <c:catAx>
        <c:axId val="641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1" baseline="0">
                    <a:ea typeface="幼圆" pitchFamily="49" charset="-122"/>
                  </a:defRPr>
                </a:pPr>
                <a:r>
                  <a:rPr lang="zh-CN" altLang="en-US" sz="1400" b="1" i="1" baseline="0">
                    <a:ea typeface="幼圆" pitchFamily="49" charset="-122"/>
                  </a:rPr>
                  <a:t>姓名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ea typeface="宋体" pitchFamily="2" charset="-122"/>
              </a:defRPr>
            </a:pPr>
            <a:endParaRPr lang="zh-CN"/>
          </a:p>
        </c:txPr>
        <c:crossAx val="64116992"/>
        <c:crosses val="autoZero"/>
        <c:auto val="1"/>
        <c:lblAlgn val="ctr"/>
        <c:lblOffset val="100"/>
        <c:noMultiLvlLbl val="0"/>
      </c:catAx>
      <c:valAx>
        <c:axId val="641169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400" b="1" i="1" baseline="0">
                    <a:ea typeface="幼圆" pitchFamily="49" charset="-122"/>
                  </a:defRPr>
                </a:pPr>
                <a:r>
                  <a:rPr lang="zh-CN" altLang="en-US" sz="1400" b="1" i="1" baseline="0">
                    <a:ea typeface="幼圆" pitchFamily="49" charset="-122"/>
                  </a:rPr>
                  <a:t>分数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ea typeface="宋体" pitchFamily="2" charset="-122"/>
              </a:defRPr>
            </a:pPr>
            <a:endParaRPr lang="zh-CN"/>
          </a:p>
        </c:txPr>
        <c:crossAx val="64115072"/>
        <c:crosses val="autoZero"/>
        <c:crossBetween val="between"/>
        <c:majorUnit val="10"/>
      </c:valAx>
    </c:plotArea>
    <c:legend>
      <c:legendPos val="r"/>
      <c:overlay val="0"/>
      <c:txPr>
        <a:bodyPr/>
        <a:lstStyle/>
        <a:p>
          <a:pPr>
            <a:defRPr sz="1400" b="1" i="1" baseline="0">
              <a:ea typeface="黑体" pitchFamily="49" charset="-122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</xdr:row>
      <xdr:rowOff>85724</xdr:rowOff>
    </xdr:from>
    <xdr:to>
      <xdr:col>14</xdr:col>
      <xdr:colOff>152401</xdr:colOff>
      <xdr:row>20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田进" refreshedDate="44881.009776157407" createdVersion="8" refreshedVersion="8" minRefreshableVersion="3" recordCount="7" xr:uid="{BF94804A-7A1E-44DA-84B6-918FFC0FECF2}">
  <cacheSource type="worksheet">
    <worksheetSource ref="A1:I8" sheet="优秀学生名单"/>
  </cacheSource>
  <cacheFields count="9">
    <cacheField name="学号" numFmtId="0">
      <sharedItems containsMixedTypes="1" containsNumber="1" containsInteger="1" minValue="9733007" maxValue="9733007"/>
    </cacheField>
    <cacheField name="姓名" numFmtId="0">
      <sharedItems count="7">
        <s v="王鸣"/>
        <s v="李桂"/>
        <s v="张龙"/>
        <s v="周昊"/>
        <s v="沈悦"/>
        <s v="江南"/>
        <s v="钱勇"/>
      </sharedItems>
    </cacheField>
    <cacheField name="性别" numFmtId="0">
      <sharedItems count="2">
        <s v="男"/>
        <s v="女"/>
      </sharedItems>
    </cacheField>
    <cacheField name="出生日期" numFmtId="14">
      <sharedItems containsSemiMixedTypes="0" containsNonDate="0" containsDate="1" containsString="0" minDate="1980-12-26T00:00:00" maxDate="1983-02-18T00:00:00"/>
    </cacheField>
    <cacheField name="系科" numFmtId="0">
      <sharedItems count="3">
        <s v="计算机"/>
        <s v="历史"/>
        <s v="数学"/>
      </sharedItems>
    </cacheField>
    <cacheField name="数学" numFmtId="0">
      <sharedItems containsSemiMixedTypes="0" containsString="0" containsNumber="1" containsInteger="1" minValue="76" maxValue="86"/>
    </cacheField>
    <cacheField name="语文" numFmtId="0">
      <sharedItems containsSemiMixedTypes="0" containsString="0" containsNumber="1" containsInteger="1" minValue="67" maxValue="97"/>
    </cacheField>
    <cacheField name="总分" numFmtId="0">
      <sharedItems containsSemiMixedTypes="0" containsString="0" containsNumber="1" containsInteger="1" minValue="149" maxValue="174"/>
    </cacheField>
    <cacheField name="平均分" numFmtId="0">
      <sharedItems containsSemiMixedTypes="0" containsString="0" containsNumber="1" minValue="74.5" maxValue="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9733001"/>
    <x v="0"/>
    <x v="0"/>
    <d v="1982-01-05T00:00:00"/>
    <x v="0"/>
    <n v="76"/>
    <n v="78"/>
    <n v="154"/>
    <n v="77"/>
  </r>
  <r>
    <s v="9733002"/>
    <x v="1"/>
    <x v="0"/>
    <d v="1981-11-08T00:00:00"/>
    <x v="0"/>
    <n v="86"/>
    <n v="78"/>
    <n v="164"/>
    <n v="82"/>
  </r>
  <r>
    <s v="9733003"/>
    <x v="2"/>
    <x v="0"/>
    <d v="1981-09-19T00:00:00"/>
    <x v="1"/>
    <n v="82"/>
    <n v="67"/>
    <n v="149"/>
    <n v="74.5"/>
  </r>
  <r>
    <n v="9733007"/>
    <x v="3"/>
    <x v="0"/>
    <d v="1981-11-08T00:00:00"/>
    <x v="0"/>
    <n v="86"/>
    <n v="78"/>
    <n v="164"/>
    <n v="82"/>
  </r>
  <r>
    <s v="9733004"/>
    <x v="4"/>
    <x v="1"/>
    <d v="1980-12-26T00:00:00"/>
    <x v="2"/>
    <n v="77"/>
    <n v="97"/>
    <n v="174"/>
    <n v="87"/>
  </r>
  <r>
    <s v="9733005"/>
    <x v="5"/>
    <x v="1"/>
    <d v="1982-06-03T00:00:00"/>
    <x v="2"/>
    <n v="76"/>
    <n v="81"/>
    <n v="157"/>
    <n v="78.5"/>
  </r>
  <r>
    <s v="9733006"/>
    <x v="6"/>
    <x v="0"/>
    <d v="1983-02-17T00:00:00"/>
    <x v="1"/>
    <n v="79"/>
    <n v="88"/>
    <n v="167"/>
    <n v="8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3471C-70C2-47F3-B94C-8646CFDE0D5C}" name="数据透视表16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D6" firstHeaderRow="1" firstDataRow="2" firstDataCol="1"/>
  <pivotFields count="9">
    <pivotField showAll="0"/>
    <pivotField dataField="1" showAll="0">
      <items count="8">
        <item x="5"/>
        <item x="1"/>
        <item x="6"/>
        <item x="4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5C96B-76FC-48BB-A2C6-9B0FBC65ECD6}" name="数据透视表18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1:D16" firstHeaderRow="1" firstDataRow="2" firstDataCol="1"/>
  <pivotFields count="9">
    <pivotField showAll="0"/>
    <pivotField dataField="1" showAll="0">
      <items count="8">
        <item x="5"/>
        <item x="1"/>
        <item x="6"/>
        <item x="4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E22" sqref="E22"/>
    </sheetView>
  </sheetViews>
  <sheetFormatPr defaultRowHeight="14.4" x14ac:dyDescent="0.25"/>
  <cols>
    <col min="1" max="2" width="9" style="1"/>
    <col min="3" max="3" width="9" style="1" customWidth="1"/>
    <col min="4" max="4" width="19.44140625" style="1" customWidth="1"/>
    <col min="5" max="9" width="9" style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3" t="s">
        <v>28</v>
      </c>
    </row>
    <row r="2" spans="1:10" x14ac:dyDescent="0.25">
      <c r="A2" s="4" t="s">
        <v>21</v>
      </c>
      <c r="B2" s="3" t="s">
        <v>9</v>
      </c>
      <c r="C2" s="3" t="s">
        <v>15</v>
      </c>
      <c r="D2" s="5">
        <v>29956</v>
      </c>
      <c r="E2" s="3" t="s">
        <v>19</v>
      </c>
      <c r="F2" s="3">
        <v>76</v>
      </c>
      <c r="G2" s="3">
        <v>78</v>
      </c>
      <c r="H2" s="3">
        <f>SUM(F2:G2)</f>
        <v>154</v>
      </c>
      <c r="I2" s="3">
        <f>AVERAGE(F2:G2)</f>
        <v>77</v>
      </c>
      <c r="J2" s="11" t="str">
        <f>IF(I2&gt;=85,"优良",IF(I2&gt;=60,"及格","不及格"))</f>
        <v>及格</v>
      </c>
    </row>
    <row r="3" spans="1:10" x14ac:dyDescent="0.25">
      <c r="A3" s="4" t="s">
        <v>22</v>
      </c>
      <c r="B3" s="3" t="s">
        <v>10</v>
      </c>
      <c r="C3" s="3" t="s">
        <v>15</v>
      </c>
      <c r="D3" s="5">
        <v>29898</v>
      </c>
      <c r="E3" s="3" t="s">
        <v>19</v>
      </c>
      <c r="F3" s="3">
        <v>86</v>
      </c>
      <c r="G3" s="3">
        <v>78</v>
      </c>
      <c r="H3" s="3">
        <f t="shared" ref="H3:H8" si="0">SUM(F3:G3)</f>
        <v>164</v>
      </c>
      <c r="I3" s="3">
        <f t="shared" ref="I3:I8" si="1">AVERAGE(F3:G3)</f>
        <v>82</v>
      </c>
      <c r="J3" s="11" t="str">
        <f t="shared" ref="J3:J8" si="2">IF(I3&gt;=85,"优良",IF(I3&gt;=60,"及格","不及格"))</f>
        <v>及格</v>
      </c>
    </row>
    <row r="4" spans="1:10" x14ac:dyDescent="0.25">
      <c r="A4" s="4" t="s">
        <v>23</v>
      </c>
      <c r="B4" s="3" t="s">
        <v>11</v>
      </c>
      <c r="C4" s="3" t="s">
        <v>15</v>
      </c>
      <c r="D4" s="5">
        <v>29848</v>
      </c>
      <c r="E4" s="3" t="s">
        <v>20</v>
      </c>
      <c r="F4" s="3">
        <v>82</v>
      </c>
      <c r="G4" s="3">
        <v>67</v>
      </c>
      <c r="H4" s="3">
        <f t="shared" si="0"/>
        <v>149</v>
      </c>
      <c r="I4" s="3">
        <f t="shared" si="1"/>
        <v>74.5</v>
      </c>
      <c r="J4" s="11" t="str">
        <f t="shared" si="2"/>
        <v>及格</v>
      </c>
    </row>
    <row r="5" spans="1:10" x14ac:dyDescent="0.25">
      <c r="A5" s="4">
        <v>9733007</v>
      </c>
      <c r="B5" s="3" t="s">
        <v>27</v>
      </c>
      <c r="C5" s="3" t="s">
        <v>15</v>
      </c>
      <c r="D5" s="5">
        <v>29898</v>
      </c>
      <c r="E5" s="3" t="s">
        <v>19</v>
      </c>
      <c r="F5" s="3">
        <v>86</v>
      </c>
      <c r="G5" s="3">
        <v>78</v>
      </c>
      <c r="H5" s="3">
        <f t="shared" si="0"/>
        <v>164</v>
      </c>
      <c r="I5" s="3">
        <f t="shared" si="1"/>
        <v>82</v>
      </c>
      <c r="J5" s="11" t="str">
        <f t="shared" si="2"/>
        <v>及格</v>
      </c>
    </row>
    <row r="6" spans="1:10" x14ac:dyDescent="0.25">
      <c r="A6" s="4" t="s">
        <v>24</v>
      </c>
      <c r="B6" s="3" t="s">
        <v>12</v>
      </c>
      <c r="C6" s="3" t="s">
        <v>16</v>
      </c>
      <c r="D6" s="5">
        <v>29581</v>
      </c>
      <c r="E6" s="3" t="s">
        <v>5</v>
      </c>
      <c r="F6" s="3">
        <v>77</v>
      </c>
      <c r="G6" s="3">
        <v>97</v>
      </c>
      <c r="H6" s="3">
        <f t="shared" si="0"/>
        <v>174</v>
      </c>
      <c r="I6" s="3">
        <f t="shared" si="1"/>
        <v>87</v>
      </c>
      <c r="J6" s="11" t="str">
        <f t="shared" si="2"/>
        <v>优良</v>
      </c>
    </row>
    <row r="7" spans="1:10" x14ac:dyDescent="0.25">
      <c r="A7" s="4" t="s">
        <v>25</v>
      </c>
      <c r="B7" s="3" t="s">
        <v>13</v>
      </c>
      <c r="C7" s="3" t="s">
        <v>16</v>
      </c>
      <c r="D7" s="5">
        <v>30105</v>
      </c>
      <c r="E7" s="3" t="s">
        <v>5</v>
      </c>
      <c r="F7" s="3">
        <v>76</v>
      </c>
      <c r="G7" s="3">
        <v>81</v>
      </c>
      <c r="H7" s="3">
        <f t="shared" si="0"/>
        <v>157</v>
      </c>
      <c r="I7" s="3">
        <f t="shared" si="1"/>
        <v>78.5</v>
      </c>
      <c r="J7" s="11" t="str">
        <f t="shared" si="2"/>
        <v>及格</v>
      </c>
    </row>
    <row r="8" spans="1:10" x14ac:dyDescent="0.25">
      <c r="A8" s="4" t="s">
        <v>26</v>
      </c>
      <c r="B8" s="3" t="s">
        <v>14</v>
      </c>
      <c r="C8" s="3" t="s">
        <v>15</v>
      </c>
      <c r="D8" s="5">
        <v>30364</v>
      </c>
      <c r="E8" s="3" t="s">
        <v>20</v>
      </c>
      <c r="F8" s="3">
        <v>79</v>
      </c>
      <c r="G8" s="3">
        <v>88</v>
      </c>
      <c r="H8" s="12">
        <f t="shared" si="0"/>
        <v>167</v>
      </c>
      <c r="I8" s="12">
        <f t="shared" si="1"/>
        <v>83.5</v>
      </c>
      <c r="J8" s="11" t="str">
        <f t="shared" si="2"/>
        <v>及格</v>
      </c>
    </row>
    <row r="9" spans="1:10" x14ac:dyDescent="0.25">
      <c r="A9" s="30" t="s">
        <v>17</v>
      </c>
      <c r="B9" s="30"/>
      <c r="C9" s="30"/>
      <c r="D9" s="30"/>
      <c r="E9" s="30"/>
      <c r="F9" s="3">
        <f>SUM(F2:F8)</f>
        <v>562</v>
      </c>
      <c r="G9" s="3">
        <f>SUM(G2:G8)</f>
        <v>567</v>
      </c>
      <c r="H9" s="24"/>
      <c r="I9" s="25"/>
      <c r="J9" s="26"/>
    </row>
    <row r="10" spans="1:10" x14ac:dyDescent="0.25">
      <c r="A10" s="30" t="s">
        <v>18</v>
      </c>
      <c r="B10" s="30"/>
      <c r="C10" s="30"/>
      <c r="D10" s="30"/>
      <c r="E10" s="30"/>
      <c r="F10" s="3">
        <f>AVERAGE(F2:F8)</f>
        <v>80.285714285714292</v>
      </c>
      <c r="G10" s="3">
        <f>AVERAGE(G2:G8)</f>
        <v>81</v>
      </c>
      <c r="H10" s="27"/>
      <c r="I10" s="28"/>
      <c r="J10" s="29"/>
    </row>
    <row r="11" spans="1:10" x14ac:dyDescent="0.25">
      <c r="A11" s="2"/>
    </row>
  </sheetData>
  <mergeCells count="3">
    <mergeCell ref="H9:J10"/>
    <mergeCell ref="A9:E9"/>
    <mergeCell ref="A10:E10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12" sqref="E12"/>
    </sheetView>
  </sheetViews>
  <sheetFormatPr defaultRowHeight="14.4" x14ac:dyDescent="0.25"/>
  <sheetData>
    <row r="1" spans="1:5" ht="17.399999999999999" x14ac:dyDescent="0.25">
      <c r="A1" s="6" t="s">
        <v>1</v>
      </c>
      <c r="B1" s="6" t="s">
        <v>2</v>
      </c>
      <c r="C1" s="6" t="s">
        <v>5</v>
      </c>
      <c r="D1" s="6" t="s">
        <v>6</v>
      </c>
      <c r="E1" s="6" t="s">
        <v>7</v>
      </c>
    </row>
    <row r="2" spans="1:5" ht="15.6" x14ac:dyDescent="0.25">
      <c r="A2" s="8" t="s">
        <v>9</v>
      </c>
      <c r="B2" s="8" t="s">
        <v>15</v>
      </c>
      <c r="C2" s="8">
        <v>76</v>
      </c>
      <c r="D2" s="8">
        <v>78</v>
      </c>
      <c r="E2" s="8">
        <f t="shared" ref="E2:E8" si="0">SUM(C2:D2)</f>
        <v>154</v>
      </c>
    </row>
    <row r="3" spans="1:5" ht="15.6" x14ac:dyDescent="0.25">
      <c r="A3" s="8" t="s">
        <v>10</v>
      </c>
      <c r="B3" s="8" t="s">
        <v>15</v>
      </c>
      <c r="C3" s="8">
        <v>86</v>
      </c>
      <c r="D3" s="8">
        <v>78</v>
      </c>
      <c r="E3" s="8">
        <f t="shared" si="0"/>
        <v>164</v>
      </c>
    </row>
    <row r="4" spans="1:5" ht="15.6" x14ac:dyDescent="0.25">
      <c r="A4" s="8" t="s">
        <v>11</v>
      </c>
      <c r="B4" s="8" t="s">
        <v>15</v>
      </c>
      <c r="C4" s="8">
        <v>82</v>
      </c>
      <c r="D4" s="8">
        <v>67</v>
      </c>
      <c r="E4" s="8">
        <f t="shared" si="0"/>
        <v>149</v>
      </c>
    </row>
    <row r="5" spans="1:5" ht="15.6" x14ac:dyDescent="0.25">
      <c r="A5" s="8" t="s">
        <v>27</v>
      </c>
      <c r="B5" s="8" t="s">
        <v>15</v>
      </c>
      <c r="C5" s="8">
        <v>86</v>
      </c>
      <c r="D5" s="8">
        <v>78</v>
      </c>
      <c r="E5" s="8">
        <f t="shared" si="0"/>
        <v>164</v>
      </c>
    </row>
    <row r="6" spans="1:5" ht="15.6" x14ac:dyDescent="0.25">
      <c r="A6" s="8" t="s">
        <v>12</v>
      </c>
      <c r="B6" s="8" t="s">
        <v>16</v>
      </c>
      <c r="C6" s="8">
        <v>77</v>
      </c>
      <c r="D6" s="8">
        <v>97</v>
      </c>
      <c r="E6" s="8">
        <f t="shared" si="0"/>
        <v>174</v>
      </c>
    </row>
    <row r="7" spans="1:5" ht="15.6" x14ac:dyDescent="0.25">
      <c r="A7" s="8" t="s">
        <v>13</v>
      </c>
      <c r="B7" s="8" t="s">
        <v>16</v>
      </c>
      <c r="C7" s="8">
        <v>76</v>
      </c>
      <c r="D7" s="8">
        <v>81</v>
      </c>
      <c r="E7" s="8">
        <f t="shared" si="0"/>
        <v>157</v>
      </c>
    </row>
    <row r="8" spans="1:5" ht="15.6" x14ac:dyDescent="0.25">
      <c r="A8" s="8" t="s">
        <v>14</v>
      </c>
      <c r="B8" s="8" t="s">
        <v>15</v>
      </c>
      <c r="C8" s="8">
        <v>79</v>
      </c>
      <c r="D8" s="8">
        <v>88</v>
      </c>
      <c r="E8" s="8">
        <f t="shared" si="0"/>
        <v>167</v>
      </c>
    </row>
  </sheetData>
  <sortState xmlns:xlrd2="http://schemas.microsoft.com/office/spreadsheetml/2017/richdata2" ref="E2:E8">
    <sortCondition descending="1" ref="E2:E8"/>
  </sortState>
  <phoneticPr fontId="1" type="noConversion"/>
  <conditionalFormatting sqref="E2:E8">
    <cfRule type="cellIs" dxfId="7" priority="1" operator="greaterThan">
      <formula>160</formula>
    </cfRule>
    <cfRule type="cellIs" dxfId="6" priority="2" operator="greaterThan">
      <formula>160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B928-3744-40B0-B201-A4509119B8BF}">
  <dimension ref="A1:D6"/>
  <sheetViews>
    <sheetView workbookViewId="0">
      <selection activeCell="E6" sqref="A1:E6"/>
    </sheetView>
  </sheetViews>
  <sheetFormatPr defaultRowHeight="14.4" x14ac:dyDescent="0.25"/>
  <cols>
    <col min="1" max="1" width="13.5546875" bestFit="1" customWidth="1"/>
    <col min="2" max="2" width="10.109375" bestFit="1" customWidth="1"/>
    <col min="3" max="3" width="3.6640625" bestFit="1" customWidth="1"/>
    <col min="4" max="4" width="5.77734375" bestFit="1" customWidth="1"/>
  </cols>
  <sheetData>
    <row r="1" spans="1:4" x14ac:dyDescent="0.25">
      <c r="A1" s="21" t="s">
        <v>41</v>
      </c>
      <c r="B1" s="21" t="s">
        <v>40</v>
      </c>
    </row>
    <row r="2" spans="1:4" x14ac:dyDescent="0.25">
      <c r="A2" s="21" t="s">
        <v>39</v>
      </c>
      <c r="B2" t="s">
        <v>37</v>
      </c>
      <c r="C2" t="s">
        <v>38</v>
      </c>
      <c r="D2" t="s">
        <v>32</v>
      </c>
    </row>
    <row r="3" spans="1:4" x14ac:dyDescent="0.25">
      <c r="A3" s="22" t="s">
        <v>34</v>
      </c>
      <c r="B3" s="23">
        <v>3</v>
      </c>
      <c r="C3" s="23"/>
      <c r="D3" s="23">
        <v>3</v>
      </c>
    </row>
    <row r="4" spans="1:4" x14ac:dyDescent="0.25">
      <c r="A4" s="22" t="s">
        <v>35</v>
      </c>
      <c r="B4" s="23">
        <v>2</v>
      </c>
      <c r="C4" s="23"/>
      <c r="D4" s="23">
        <v>2</v>
      </c>
    </row>
    <row r="5" spans="1:4" x14ac:dyDescent="0.25">
      <c r="A5" s="22" t="s">
        <v>36</v>
      </c>
      <c r="B5" s="23"/>
      <c r="C5" s="23">
        <v>2</v>
      </c>
      <c r="D5" s="23">
        <v>2</v>
      </c>
    </row>
    <row r="6" spans="1:4" x14ac:dyDescent="0.25">
      <c r="A6" s="22" t="s">
        <v>32</v>
      </c>
      <c r="B6" s="23">
        <v>5</v>
      </c>
      <c r="C6" s="23">
        <v>2</v>
      </c>
      <c r="D6" s="23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CD1A-2EEC-4F7A-B559-051529ED02D3}">
  <dimension ref="A1:I16"/>
  <sheetViews>
    <sheetView tabSelected="1" workbookViewId="0">
      <selection activeCell="F16" sqref="F16"/>
    </sheetView>
  </sheetViews>
  <sheetFormatPr defaultRowHeight="20.100000000000001" customHeight="1" x14ac:dyDescent="0.25"/>
  <cols>
    <col min="1" max="2" width="10.109375" bestFit="1" customWidth="1"/>
    <col min="3" max="3" width="3.6640625" bestFit="1" customWidth="1"/>
    <col min="4" max="4" width="14.88671875" customWidth="1"/>
  </cols>
  <sheetData>
    <row r="1" spans="1:9" ht="20.100000000000001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20.100000000000001" customHeight="1" x14ac:dyDescent="0.25">
      <c r="A2" s="7" t="s">
        <v>21</v>
      </c>
      <c r="B2" s="8" t="s">
        <v>9</v>
      </c>
      <c r="C2" s="8" t="s">
        <v>15</v>
      </c>
      <c r="D2" s="9">
        <v>29956</v>
      </c>
      <c r="E2" s="8" t="s">
        <v>19</v>
      </c>
      <c r="F2" s="8">
        <v>76</v>
      </c>
      <c r="G2" s="8">
        <v>78</v>
      </c>
      <c r="H2" s="8">
        <f>SUM(F2:G2)</f>
        <v>154</v>
      </c>
      <c r="I2" s="8">
        <f>AVERAGE(F2:G2)</f>
        <v>77</v>
      </c>
    </row>
    <row r="3" spans="1:9" ht="20.100000000000001" customHeight="1" x14ac:dyDescent="0.25">
      <c r="A3" s="10" t="s">
        <v>22</v>
      </c>
      <c r="B3" s="8" t="s">
        <v>10</v>
      </c>
      <c r="C3" s="8" t="s">
        <v>15</v>
      </c>
      <c r="D3" s="9">
        <v>29898</v>
      </c>
      <c r="E3" s="8" t="s">
        <v>19</v>
      </c>
      <c r="F3" s="8">
        <v>86</v>
      </c>
      <c r="G3" s="8">
        <v>78</v>
      </c>
      <c r="H3" s="8">
        <f t="shared" ref="H3:H8" si="0">SUM(F3:G3)</f>
        <v>164</v>
      </c>
      <c r="I3" s="8">
        <f t="shared" ref="I3:I8" si="1">AVERAGE(F3:G3)</f>
        <v>82</v>
      </c>
    </row>
    <row r="4" spans="1:9" ht="20.100000000000001" customHeight="1" x14ac:dyDescent="0.25">
      <c r="A4" s="10" t="s">
        <v>23</v>
      </c>
      <c r="B4" s="8" t="s">
        <v>11</v>
      </c>
      <c r="C4" s="8" t="s">
        <v>15</v>
      </c>
      <c r="D4" s="9">
        <v>29848</v>
      </c>
      <c r="E4" s="8" t="s">
        <v>20</v>
      </c>
      <c r="F4" s="8">
        <v>82</v>
      </c>
      <c r="G4" s="8">
        <v>67</v>
      </c>
      <c r="H4" s="8">
        <f t="shared" si="0"/>
        <v>149</v>
      </c>
      <c r="I4" s="8">
        <f t="shared" si="1"/>
        <v>74.5</v>
      </c>
    </row>
    <row r="5" spans="1:9" ht="20.100000000000001" customHeight="1" x14ac:dyDescent="0.25">
      <c r="A5" s="10">
        <v>9733007</v>
      </c>
      <c r="B5" s="8" t="s">
        <v>27</v>
      </c>
      <c r="C5" s="8" t="s">
        <v>15</v>
      </c>
      <c r="D5" s="9">
        <v>29898</v>
      </c>
      <c r="E5" s="8" t="s">
        <v>19</v>
      </c>
      <c r="F5" s="8">
        <v>86</v>
      </c>
      <c r="G5" s="8">
        <v>78</v>
      </c>
      <c r="H5" s="8">
        <f t="shared" si="0"/>
        <v>164</v>
      </c>
      <c r="I5" s="8">
        <f t="shared" si="1"/>
        <v>82</v>
      </c>
    </row>
    <row r="6" spans="1:9" ht="20.100000000000001" customHeight="1" x14ac:dyDescent="0.25">
      <c r="A6" s="10" t="s">
        <v>24</v>
      </c>
      <c r="B6" s="8" t="s">
        <v>12</v>
      </c>
      <c r="C6" s="8" t="s">
        <v>16</v>
      </c>
      <c r="D6" s="9">
        <v>29581</v>
      </c>
      <c r="E6" s="8" t="s">
        <v>5</v>
      </c>
      <c r="F6" s="8">
        <v>77</v>
      </c>
      <c r="G6" s="8">
        <v>97</v>
      </c>
      <c r="H6" s="8">
        <f t="shared" si="0"/>
        <v>174</v>
      </c>
      <c r="I6" s="8">
        <f t="shared" si="1"/>
        <v>87</v>
      </c>
    </row>
    <row r="7" spans="1:9" ht="20.100000000000001" customHeight="1" x14ac:dyDescent="0.25">
      <c r="A7" s="10" t="s">
        <v>25</v>
      </c>
      <c r="B7" s="8" t="s">
        <v>13</v>
      </c>
      <c r="C7" s="8" t="s">
        <v>16</v>
      </c>
      <c r="D7" s="9">
        <v>30105</v>
      </c>
      <c r="E7" s="8" t="s">
        <v>5</v>
      </c>
      <c r="F7" s="8">
        <v>76</v>
      </c>
      <c r="G7" s="8">
        <v>81</v>
      </c>
      <c r="H7" s="8">
        <f t="shared" si="0"/>
        <v>157</v>
      </c>
      <c r="I7" s="8">
        <f t="shared" si="1"/>
        <v>78.5</v>
      </c>
    </row>
    <row r="8" spans="1:9" ht="20.100000000000001" customHeight="1" x14ac:dyDescent="0.25">
      <c r="A8" s="10" t="s">
        <v>26</v>
      </c>
      <c r="B8" s="8" t="s">
        <v>14</v>
      </c>
      <c r="C8" s="8" t="s">
        <v>15</v>
      </c>
      <c r="D8" s="9">
        <v>30364</v>
      </c>
      <c r="E8" s="8" t="s">
        <v>20</v>
      </c>
      <c r="F8" s="8">
        <v>79</v>
      </c>
      <c r="G8" s="8">
        <v>88</v>
      </c>
      <c r="H8" s="8">
        <f t="shared" si="0"/>
        <v>167</v>
      </c>
      <c r="I8" s="8">
        <f t="shared" si="1"/>
        <v>83.5</v>
      </c>
    </row>
    <row r="11" spans="1:9" ht="20.100000000000001" customHeight="1" x14ac:dyDescent="0.25">
      <c r="A11" s="21" t="s">
        <v>41</v>
      </c>
      <c r="B11" s="21" t="s">
        <v>40</v>
      </c>
    </row>
    <row r="12" spans="1:9" ht="20.100000000000001" customHeight="1" x14ac:dyDescent="0.25">
      <c r="A12" s="21" t="s">
        <v>39</v>
      </c>
      <c r="B12" t="s">
        <v>37</v>
      </c>
      <c r="C12" t="s">
        <v>38</v>
      </c>
      <c r="D12" t="s">
        <v>32</v>
      </c>
    </row>
    <row r="13" spans="1:9" ht="20.100000000000001" customHeight="1" x14ac:dyDescent="0.25">
      <c r="A13" s="22" t="s">
        <v>34</v>
      </c>
      <c r="B13" s="23">
        <v>3</v>
      </c>
      <c r="C13" s="23"/>
      <c r="D13" s="23">
        <v>3</v>
      </c>
    </row>
    <row r="14" spans="1:9" ht="20.100000000000001" customHeight="1" x14ac:dyDescent="0.25">
      <c r="A14" s="22" t="s">
        <v>35</v>
      </c>
      <c r="B14" s="23">
        <v>2</v>
      </c>
      <c r="C14" s="23"/>
      <c r="D14" s="23">
        <v>2</v>
      </c>
    </row>
    <row r="15" spans="1:9" ht="20.100000000000001" customHeight="1" x14ac:dyDescent="0.25">
      <c r="A15" s="22" t="s">
        <v>36</v>
      </c>
      <c r="B15" s="23"/>
      <c r="C15" s="23">
        <v>2</v>
      </c>
      <c r="D15" s="23">
        <v>2</v>
      </c>
    </row>
    <row r="16" spans="1:9" ht="20.100000000000001" customHeight="1" x14ac:dyDescent="0.25">
      <c r="A16" s="22" t="s">
        <v>32</v>
      </c>
      <c r="B16" s="23">
        <v>5</v>
      </c>
      <c r="C16" s="23">
        <v>2</v>
      </c>
      <c r="D16" s="23">
        <v>7</v>
      </c>
    </row>
  </sheetData>
  <phoneticPr fontId="1" type="noConversion"/>
  <conditionalFormatting sqref="H2:H8">
    <cfRule type="cellIs" dxfId="5" priority="1" operator="greaterThan">
      <formula>160</formula>
    </cfRule>
    <cfRule type="cellIs" dxfId="4" priority="2" operator="greaterThan">
      <formula>160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workbookViewId="0">
      <selection activeCell="I1" sqref="I1:I1048576"/>
    </sheetView>
  </sheetViews>
  <sheetFormatPr defaultRowHeight="20.100000000000001" customHeight="1" outlineLevelRow="2" x14ac:dyDescent="0.25"/>
  <cols>
    <col min="5" max="6" width="16.88671875" customWidth="1"/>
  </cols>
  <sheetData>
    <row r="1" spans="1:10" ht="20.100000000000001" customHeight="1" x14ac:dyDescent="0.25">
      <c r="A1" s="6" t="s">
        <v>0</v>
      </c>
      <c r="B1" s="6" t="s">
        <v>1</v>
      </c>
      <c r="C1" s="6"/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ht="20.100000000000001" customHeight="1" outlineLevel="2" x14ac:dyDescent="0.25">
      <c r="A2" s="7" t="s">
        <v>21</v>
      </c>
      <c r="B2" s="8" t="s">
        <v>9</v>
      </c>
      <c r="C2" s="8"/>
      <c r="D2" s="8" t="s">
        <v>15</v>
      </c>
      <c r="E2" s="9">
        <v>29956</v>
      </c>
      <c r="F2" s="8" t="s">
        <v>19</v>
      </c>
      <c r="G2" s="8">
        <v>76</v>
      </c>
      <c r="H2" s="8">
        <v>78</v>
      </c>
      <c r="I2" s="8">
        <f>SUM(G2:H2)</f>
        <v>154</v>
      </c>
      <c r="J2" s="8">
        <f>AVERAGE(G2:H2)</f>
        <v>77</v>
      </c>
    </row>
    <row r="3" spans="1:10" ht="20.100000000000001" customHeight="1" outlineLevel="2" x14ac:dyDescent="0.25">
      <c r="A3" s="10" t="s">
        <v>22</v>
      </c>
      <c r="B3" s="8" t="s">
        <v>10</v>
      </c>
      <c r="C3" s="8"/>
      <c r="D3" s="8" t="s">
        <v>15</v>
      </c>
      <c r="E3" s="9">
        <v>29898</v>
      </c>
      <c r="F3" s="8" t="s">
        <v>19</v>
      </c>
      <c r="G3" s="8">
        <v>86</v>
      </c>
      <c r="H3" s="8">
        <v>78</v>
      </c>
      <c r="I3" s="8">
        <f>SUM(G3:H3)</f>
        <v>164</v>
      </c>
      <c r="J3" s="8">
        <f>AVERAGE(G3:H3)</f>
        <v>82</v>
      </c>
    </row>
    <row r="4" spans="1:10" ht="20.100000000000001" customHeight="1" outlineLevel="2" x14ac:dyDescent="0.25">
      <c r="A4" s="10">
        <v>9733007</v>
      </c>
      <c r="B4" s="8" t="s">
        <v>27</v>
      </c>
      <c r="C4" s="8"/>
      <c r="D4" s="8" t="s">
        <v>15</v>
      </c>
      <c r="E4" s="9">
        <v>29898</v>
      </c>
      <c r="F4" s="8" t="s">
        <v>19</v>
      </c>
      <c r="G4" s="8">
        <v>86</v>
      </c>
      <c r="H4" s="8">
        <v>78</v>
      </c>
      <c r="I4" s="8">
        <f>SUM(G4:H4)</f>
        <v>164</v>
      </c>
      <c r="J4" s="8">
        <f>AVERAGE(G4:H4)</f>
        <v>82</v>
      </c>
    </row>
    <row r="5" spans="1:10" ht="20.100000000000001" customHeight="1" outlineLevel="2" x14ac:dyDescent="0.25">
      <c r="A5" s="10" t="s">
        <v>23</v>
      </c>
      <c r="B5" s="8" t="s">
        <v>11</v>
      </c>
      <c r="C5" s="8"/>
      <c r="D5" s="8" t="s">
        <v>15</v>
      </c>
      <c r="E5" s="9">
        <v>29848</v>
      </c>
      <c r="F5" s="8" t="s">
        <v>20</v>
      </c>
      <c r="G5" s="8">
        <v>82</v>
      </c>
      <c r="H5" s="8">
        <v>67</v>
      </c>
      <c r="I5" s="8">
        <f>SUM(G5:H5)</f>
        <v>149</v>
      </c>
      <c r="J5" s="8">
        <f>AVERAGE(G5:H5)</f>
        <v>74.5</v>
      </c>
    </row>
    <row r="6" spans="1:10" ht="20.100000000000001" customHeight="1" outlineLevel="2" x14ac:dyDescent="0.25">
      <c r="A6" s="10" t="s">
        <v>26</v>
      </c>
      <c r="B6" s="8" t="s">
        <v>14</v>
      </c>
      <c r="C6" s="8"/>
      <c r="D6" s="8" t="s">
        <v>15</v>
      </c>
      <c r="E6" s="9">
        <v>30364</v>
      </c>
      <c r="F6" s="8" t="s">
        <v>20</v>
      </c>
      <c r="G6" s="8">
        <v>79</v>
      </c>
      <c r="H6" s="8">
        <v>88</v>
      </c>
      <c r="I6" s="8">
        <f>SUM(G6:H6)</f>
        <v>167</v>
      </c>
      <c r="J6" s="8">
        <f>AVERAGE(G6:H6)</f>
        <v>83.5</v>
      </c>
    </row>
    <row r="7" spans="1:10" ht="20.100000000000001" customHeight="1" outlineLevel="1" x14ac:dyDescent="0.25">
      <c r="A7" s="10"/>
      <c r="B7" s="8"/>
      <c r="C7" s="19"/>
      <c r="D7" s="19" t="s">
        <v>30</v>
      </c>
      <c r="E7" s="9"/>
      <c r="F7" s="8"/>
      <c r="G7" s="8">
        <v>409</v>
      </c>
      <c r="H7" s="8"/>
      <c r="I7" s="8"/>
      <c r="J7" s="8"/>
    </row>
    <row r="8" spans="1:10" ht="20.100000000000001" customHeight="1" outlineLevel="2" x14ac:dyDescent="0.25">
      <c r="A8" s="10" t="s">
        <v>24</v>
      </c>
      <c r="B8" s="8" t="s">
        <v>12</v>
      </c>
      <c r="C8" s="8"/>
      <c r="D8" s="8" t="s">
        <v>16</v>
      </c>
      <c r="E8" s="9">
        <v>29581</v>
      </c>
      <c r="F8" s="8" t="s">
        <v>5</v>
      </c>
      <c r="G8" s="8">
        <v>77</v>
      </c>
      <c r="H8" s="8">
        <v>97</v>
      </c>
      <c r="I8" s="8">
        <f>SUM(G8:H8)</f>
        <v>174</v>
      </c>
      <c r="J8" s="8">
        <f>AVERAGE(G8:H8)</f>
        <v>87</v>
      </c>
    </row>
    <row r="9" spans="1:10" ht="20.100000000000001" customHeight="1" outlineLevel="2" x14ac:dyDescent="0.25">
      <c r="A9" s="10" t="s">
        <v>29</v>
      </c>
      <c r="B9" s="8" t="s">
        <v>13</v>
      </c>
      <c r="C9" s="8"/>
      <c r="D9" s="8" t="s">
        <v>16</v>
      </c>
      <c r="E9" s="9">
        <v>30105</v>
      </c>
      <c r="F9" s="8" t="s">
        <v>5</v>
      </c>
      <c r="G9" s="8">
        <v>76</v>
      </c>
      <c r="H9" s="8">
        <v>81</v>
      </c>
      <c r="I9" s="8">
        <f>SUM(G9:H9)</f>
        <v>157</v>
      </c>
      <c r="J9" s="8">
        <f>AVERAGE(G9:H9)</f>
        <v>78.5</v>
      </c>
    </row>
    <row r="10" spans="1:10" ht="20.100000000000001" customHeight="1" outlineLevel="1" x14ac:dyDescent="0.25">
      <c r="A10" s="14"/>
      <c r="B10" s="15"/>
      <c r="C10" s="20"/>
      <c r="D10" s="20" t="s">
        <v>31</v>
      </c>
      <c r="E10" s="16"/>
      <c r="F10" s="15"/>
      <c r="G10" s="15">
        <v>153</v>
      </c>
      <c r="H10" s="15"/>
      <c r="I10" s="15"/>
      <c r="J10" s="15"/>
    </row>
    <row r="11" spans="1:10" ht="20.100000000000001" customHeight="1" outlineLevel="1" x14ac:dyDescent="0.25">
      <c r="A11" s="14"/>
      <c r="B11" s="15"/>
      <c r="C11" s="15"/>
      <c r="D11" s="20" t="s">
        <v>33</v>
      </c>
      <c r="E11" s="16"/>
      <c r="F11" s="15"/>
      <c r="G11" s="15">
        <v>562</v>
      </c>
      <c r="H11" s="15"/>
      <c r="I11" s="15"/>
      <c r="J11" s="15"/>
    </row>
    <row r="12" spans="1:10" ht="20.100000000000001" customHeight="1" outlineLevel="1" x14ac:dyDescent="0.25">
      <c r="A12" s="14"/>
      <c r="B12" s="15"/>
      <c r="C12" s="15"/>
      <c r="D12" s="15"/>
      <c r="E12" s="16"/>
      <c r="F12" s="17"/>
      <c r="G12" s="15"/>
      <c r="H12" s="15"/>
      <c r="I12" s="15"/>
      <c r="J12" s="15"/>
    </row>
    <row r="13" spans="1:10" ht="20.100000000000001" customHeight="1" outlineLevel="1" x14ac:dyDescent="0.25">
      <c r="F13" s="18"/>
    </row>
    <row r="14" spans="1:10" ht="20.100000000000001" customHeight="1" outlineLevel="1" x14ac:dyDescent="0.25"/>
    <row r="15" spans="1:10" ht="20.100000000000001" customHeight="1" outlineLevel="1" x14ac:dyDescent="0.25"/>
    <row r="16" spans="1:10" ht="20.100000000000001" customHeight="1" outlineLevel="1" x14ac:dyDescent="0.25"/>
    <row r="17" spans="3:4" ht="20.100000000000001" customHeight="1" outlineLevel="1" x14ac:dyDescent="0.25">
      <c r="D17" s="18"/>
    </row>
    <row r="18" spans="3:4" ht="20.100000000000001" customHeight="1" outlineLevel="1" x14ac:dyDescent="0.25"/>
    <row r="19" spans="3:4" ht="20.100000000000001" customHeight="1" outlineLevel="1" x14ac:dyDescent="0.25"/>
    <row r="20" spans="3:4" ht="20.100000000000001" customHeight="1" outlineLevel="1" x14ac:dyDescent="0.25"/>
    <row r="21" spans="3:4" ht="20.100000000000001" customHeight="1" outlineLevel="1" x14ac:dyDescent="0.25"/>
    <row r="22" spans="3:4" ht="20.100000000000001" customHeight="1" outlineLevel="1" x14ac:dyDescent="0.25"/>
    <row r="23" spans="3:4" ht="20.100000000000001" customHeight="1" outlineLevel="1" x14ac:dyDescent="0.25"/>
    <row r="24" spans="3:4" ht="20.100000000000001" customHeight="1" outlineLevel="1" x14ac:dyDescent="0.25"/>
    <row r="25" spans="3:4" ht="20.100000000000001" customHeight="1" outlineLevel="1" x14ac:dyDescent="0.25"/>
    <row r="26" spans="3:4" ht="20.100000000000001" customHeight="1" outlineLevel="1" x14ac:dyDescent="0.25"/>
    <row r="27" spans="3:4" ht="20.100000000000001" customHeight="1" outlineLevel="1" x14ac:dyDescent="0.25">
      <c r="C27" s="18" t="s">
        <v>32</v>
      </c>
      <c r="D27">
        <f>SUBTOTAL(9,D2:D26)</f>
        <v>0</v>
      </c>
    </row>
  </sheetData>
  <sortState xmlns:xlrd2="http://schemas.microsoft.com/office/spreadsheetml/2017/richdata2" ref="A2:J8">
    <sortCondition ref="I2:I8"/>
  </sortState>
  <phoneticPr fontId="1" type="noConversion"/>
  <conditionalFormatting sqref="I2:I12">
    <cfRule type="cellIs" dxfId="3" priority="1" operator="greaterThan">
      <formula>160</formula>
    </cfRule>
    <cfRule type="cellIs" dxfId="2" priority="2" operator="greaterThan">
      <formula>160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8"/>
  <sheetViews>
    <sheetView workbookViewId="0">
      <selection activeCell="H12" sqref="H12"/>
    </sheetView>
  </sheetViews>
  <sheetFormatPr defaultRowHeight="14.4" x14ac:dyDescent="0.25"/>
  <cols>
    <col min="4" max="4" width="16.21875" customWidth="1"/>
  </cols>
  <sheetData>
    <row r="1" spans="1:9" ht="17.39999999999999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5.6" x14ac:dyDescent="0.25">
      <c r="A2" s="7" t="s">
        <v>21</v>
      </c>
      <c r="B2" s="8" t="s">
        <v>9</v>
      </c>
      <c r="C2" s="8" t="s">
        <v>15</v>
      </c>
      <c r="D2" s="9">
        <v>29956</v>
      </c>
      <c r="E2" s="8" t="s">
        <v>19</v>
      </c>
      <c r="F2" s="8">
        <v>76</v>
      </c>
      <c r="G2" s="8">
        <v>78</v>
      </c>
      <c r="H2" s="8">
        <f>SUM(F2:G2)</f>
        <v>154</v>
      </c>
      <c r="I2" s="8">
        <f>AVERAGE(F2:G2)</f>
        <v>77</v>
      </c>
    </row>
    <row r="3" spans="1:9" ht="15.6" hidden="1" x14ac:dyDescent="0.25">
      <c r="A3" s="10" t="s">
        <v>22</v>
      </c>
      <c r="B3" s="8" t="s">
        <v>10</v>
      </c>
      <c r="C3" s="8" t="s">
        <v>15</v>
      </c>
      <c r="D3" s="9">
        <v>29898</v>
      </c>
      <c r="E3" s="8" t="s">
        <v>19</v>
      </c>
      <c r="F3" s="8">
        <v>86</v>
      </c>
      <c r="G3" s="8">
        <v>78</v>
      </c>
      <c r="H3" s="8">
        <f t="shared" ref="H3:H8" si="0">SUM(F3:G3)</f>
        <v>164</v>
      </c>
      <c r="I3" s="8">
        <f t="shared" ref="I3:I8" si="1">AVERAGE(F3:G3)</f>
        <v>82</v>
      </c>
    </row>
    <row r="4" spans="1:9" ht="15.6" x14ac:dyDescent="0.25">
      <c r="A4" s="10" t="s">
        <v>23</v>
      </c>
      <c r="B4" s="8" t="s">
        <v>11</v>
      </c>
      <c r="C4" s="8" t="s">
        <v>15</v>
      </c>
      <c r="D4" s="9">
        <v>29848</v>
      </c>
      <c r="E4" s="8" t="s">
        <v>20</v>
      </c>
      <c r="F4" s="8">
        <v>82</v>
      </c>
      <c r="G4" s="8">
        <v>67</v>
      </c>
      <c r="H4" s="8">
        <f t="shared" si="0"/>
        <v>149</v>
      </c>
      <c r="I4" s="8">
        <f t="shared" si="1"/>
        <v>74.5</v>
      </c>
    </row>
    <row r="5" spans="1:9" ht="15.6" hidden="1" x14ac:dyDescent="0.25">
      <c r="A5" s="10">
        <v>9733007</v>
      </c>
      <c r="B5" s="8" t="s">
        <v>27</v>
      </c>
      <c r="C5" s="8" t="s">
        <v>15</v>
      </c>
      <c r="D5" s="9">
        <v>29898</v>
      </c>
      <c r="E5" s="8" t="s">
        <v>19</v>
      </c>
      <c r="F5" s="8">
        <v>86</v>
      </c>
      <c r="G5" s="8">
        <v>78</v>
      </c>
      <c r="H5" s="8">
        <f t="shared" si="0"/>
        <v>164</v>
      </c>
      <c r="I5" s="8">
        <f t="shared" si="1"/>
        <v>82</v>
      </c>
    </row>
    <row r="6" spans="1:9" ht="15.6" hidden="1" x14ac:dyDescent="0.25">
      <c r="A6" s="10" t="s">
        <v>24</v>
      </c>
      <c r="B6" s="8" t="s">
        <v>12</v>
      </c>
      <c r="C6" s="8" t="s">
        <v>16</v>
      </c>
      <c r="D6" s="9">
        <v>29581</v>
      </c>
      <c r="E6" s="8" t="s">
        <v>5</v>
      </c>
      <c r="F6" s="8">
        <v>77</v>
      </c>
      <c r="G6" s="8">
        <v>97</v>
      </c>
      <c r="H6" s="8">
        <f t="shared" si="0"/>
        <v>174</v>
      </c>
      <c r="I6" s="8">
        <f t="shared" si="1"/>
        <v>87</v>
      </c>
    </row>
    <row r="7" spans="1:9" ht="15.6" x14ac:dyDescent="0.25">
      <c r="A7" s="10" t="s">
        <v>25</v>
      </c>
      <c r="B7" s="8" t="s">
        <v>13</v>
      </c>
      <c r="C7" s="8" t="s">
        <v>16</v>
      </c>
      <c r="D7" s="9">
        <v>30105</v>
      </c>
      <c r="E7" s="8" t="s">
        <v>5</v>
      </c>
      <c r="F7" s="8">
        <v>76</v>
      </c>
      <c r="G7" s="8">
        <v>81</v>
      </c>
      <c r="H7" s="8">
        <f t="shared" si="0"/>
        <v>157</v>
      </c>
      <c r="I7" s="8">
        <f t="shared" si="1"/>
        <v>78.5</v>
      </c>
    </row>
    <row r="8" spans="1:9" ht="15.6" hidden="1" x14ac:dyDescent="0.25">
      <c r="A8" s="10" t="s">
        <v>26</v>
      </c>
      <c r="B8" s="8" t="s">
        <v>14</v>
      </c>
      <c r="C8" s="8" t="s">
        <v>15</v>
      </c>
      <c r="D8" s="9">
        <v>30364</v>
      </c>
      <c r="E8" s="8" t="s">
        <v>20</v>
      </c>
      <c r="F8" s="8">
        <v>79</v>
      </c>
      <c r="G8" s="8">
        <v>88</v>
      </c>
      <c r="H8" s="8">
        <f t="shared" si="0"/>
        <v>167</v>
      </c>
      <c r="I8" s="8">
        <f t="shared" si="1"/>
        <v>83.5</v>
      </c>
    </row>
  </sheetData>
  <autoFilter ref="A1:I8" xr:uid="{00000000-0001-0000-0300-000000000000}">
    <filterColumn colId="7">
      <filters>
        <filter val="149"/>
        <filter val="154"/>
        <filter val="157"/>
      </filters>
    </filterColumn>
  </autoFilter>
  <phoneticPr fontId="1" type="noConversion"/>
  <conditionalFormatting sqref="H2:H8">
    <cfRule type="cellIs" dxfId="1" priority="1" operator="greaterThan">
      <formula>160</formula>
    </cfRule>
    <cfRule type="cellIs" dxfId="0" priority="2" operator="greaterThan">
      <formula>160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学生成绩表</vt:lpstr>
      <vt:lpstr>成绩排行表</vt:lpstr>
      <vt:lpstr>Sheet4</vt:lpstr>
      <vt:lpstr>优秀学生名单</vt:lpstr>
      <vt:lpstr>数据清单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田进</cp:lastModifiedBy>
  <dcterms:created xsi:type="dcterms:W3CDTF">2022-11-15T02:02:54Z</dcterms:created>
  <dcterms:modified xsi:type="dcterms:W3CDTF">2022-11-16T00:37:00Z</dcterms:modified>
</cp:coreProperties>
</file>