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ucas/Documents/chl a data/"/>
    </mc:Choice>
  </mc:AlternateContent>
  <xr:revisionPtr revIDLastSave="0" documentId="13_ncr:1_{499AC24E-9422-DF43-A721-F28A48062942}" xr6:coauthVersionLast="47" xr6:coauthVersionMax="47" xr10:uidLastSave="{00000000-0000-0000-0000-000000000000}"/>
  <bookViews>
    <workbookView xWindow="100" yWindow="900" windowWidth="14480" windowHeight="17060" xr2:uid="{9A909DAB-D7FC-074C-92B7-385BC564F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3" i="1" l="1"/>
  <c r="G64" i="1"/>
  <c r="F62" i="1"/>
  <c r="F63" i="1"/>
  <c r="F64" i="1"/>
  <c r="G62" i="1"/>
  <c r="F59" i="1"/>
  <c r="F60" i="1"/>
  <c r="F61" i="1"/>
  <c r="G61" i="1"/>
  <c r="G60" i="1"/>
  <c r="G59" i="1"/>
  <c r="F58" i="1"/>
  <c r="F56" i="1"/>
  <c r="F57" i="1"/>
  <c r="G58" i="1"/>
  <c r="G57" i="1"/>
  <c r="G56" i="1"/>
  <c r="F45" i="1"/>
  <c r="F46" i="1"/>
  <c r="F47" i="1"/>
  <c r="F48" i="1"/>
  <c r="F49" i="1"/>
  <c r="F50" i="1"/>
  <c r="F51" i="1"/>
  <c r="F52" i="1"/>
  <c r="F53" i="1"/>
  <c r="F54" i="1"/>
  <c r="F55" i="1"/>
  <c r="F44" i="1"/>
  <c r="F41" i="1"/>
  <c r="F42" i="1"/>
  <c r="F43" i="1"/>
  <c r="G41" i="1" l="1"/>
  <c r="G42" i="1"/>
  <c r="G43" i="1"/>
  <c r="G45" i="1"/>
  <c r="G46" i="1"/>
  <c r="G47" i="1"/>
  <c r="G48" i="1"/>
  <c r="G49" i="1"/>
  <c r="G50" i="1"/>
  <c r="G51" i="1"/>
  <c r="G52" i="1"/>
  <c r="G53" i="1"/>
  <c r="G54" i="1"/>
  <c r="G55" i="1"/>
  <c r="G44" i="1"/>
  <c r="F2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3" i="1"/>
  <c r="F4" i="1"/>
  <c r="F5" i="1"/>
  <c r="F6" i="1"/>
  <c r="F7" i="1"/>
  <c r="F8" i="1"/>
  <c r="F9" i="1"/>
  <c r="F10" i="1"/>
  <c r="F11" i="1"/>
  <c r="F12" i="1"/>
  <c r="F13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2" i="1"/>
</calcChain>
</file>

<file path=xl/sharedStrings.xml><?xml version="1.0" encoding="utf-8"?>
<sst xmlns="http://schemas.openxmlformats.org/spreadsheetml/2006/main" count="26" uniqueCount="17">
  <si>
    <t>OF (cps)</t>
  </si>
  <si>
    <t>Horiba (cps)</t>
  </si>
  <si>
    <t>OF (ug/L)</t>
  </si>
  <si>
    <t>Horiba (ug/L)</t>
  </si>
  <si>
    <t>Horiba calibration</t>
  </si>
  <si>
    <t>Counts</t>
  </si>
  <si>
    <t>90% Blk</t>
  </si>
  <si>
    <t>CS1</t>
  </si>
  <si>
    <t>CS2</t>
  </si>
  <si>
    <t>CS3</t>
  </si>
  <si>
    <t>CS4</t>
  </si>
  <si>
    <t>CS5</t>
  </si>
  <si>
    <t>Standard</t>
  </si>
  <si>
    <t>Conc</t>
  </si>
  <si>
    <t>y = 0.0731x - 0.8771</t>
  </si>
  <si>
    <t>CORMP</t>
  </si>
  <si>
    <t>5/19/25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</si>
</sst>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sz val="12"/>
      <color rgb="FF000000"/>
      <name val="Aptos Narrow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Sheet1!$M$11:$M$15</c:f>
              <c:numCache>
                <c:formatCode>General</c:formatCode>
                <c:ptCount val="5"/>
                <c:pt idx="0">
                  <c:v>10.3125</c:v>
                </c:pt>
                <c:pt idx="1">
                  <c:v>77.25</c:v>
                </c:pt>
                <c:pt idx="2">
                  <c:v>149.3125</c:v>
                </c:pt>
                <c:pt idx="3">
                  <c:v>292.5625</c:v>
                </c:pt>
                <c:pt idx="4">
                  <c:v>693.25</c:v>
                </c:pt>
              </c:numCache>
            </c:numRef>
          </c:xVal>
          <c:yVal>
            <c:numRef>
              <c:f>Sheet1!$N$11:$N$15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7-7F49-9EDF-E7FD07524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6216256"/>
        <c:axId val="356220992"/>
      </c:scatterChart>
      <c:valAx>
        <c:axId val="35621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20992"/>
        <c:crosses val="autoZero"/>
        <c:crossBetween val="midCat"/>
      </c:valAx>
      <c:valAx>
        <c:axId val="35622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21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Sheet1!$F$2:$F$55</c:f>
              <c:numCache>
                <c:formatCode>General</c:formatCode>
                <c:ptCount val="54"/>
                <c:pt idx="0">
                  <c:v>0.39758125</c:v>
                </c:pt>
                <c:pt idx="1">
                  <c:v>5.4925000000000002E-2</c:v>
                </c:pt>
                <c:pt idx="2">
                  <c:v>0.201125</c:v>
                </c:pt>
                <c:pt idx="3">
                  <c:v>2.4535187499999997</c:v>
                </c:pt>
                <c:pt idx="4">
                  <c:v>1.7499312499999999</c:v>
                </c:pt>
                <c:pt idx="5">
                  <c:v>0.54378124999999988</c:v>
                </c:pt>
                <c:pt idx="6">
                  <c:v>3.4814874999999996</c:v>
                </c:pt>
                <c:pt idx="7">
                  <c:v>3.4449374999999995</c:v>
                </c:pt>
                <c:pt idx="8">
                  <c:v>0.95039999999999991</c:v>
                </c:pt>
                <c:pt idx="9">
                  <c:v>1.663125</c:v>
                </c:pt>
                <c:pt idx="10">
                  <c:v>2.0286249999999999</c:v>
                </c:pt>
                <c:pt idx="11">
                  <c:v>2.8921187499999998</c:v>
                </c:pt>
                <c:pt idx="12">
                  <c:v>4.1302500000000002</c:v>
                </c:pt>
                <c:pt idx="13">
                  <c:v>4.1439562500000005</c:v>
                </c:pt>
                <c:pt idx="14">
                  <c:v>3.4906250000000001</c:v>
                </c:pt>
                <c:pt idx="15">
                  <c:v>1.7407937499999999</c:v>
                </c:pt>
                <c:pt idx="16">
                  <c:v>1.9646624999999998</c:v>
                </c:pt>
                <c:pt idx="17">
                  <c:v>1.8504437500000002</c:v>
                </c:pt>
                <c:pt idx="18">
                  <c:v>3.0017687500000001</c:v>
                </c:pt>
                <c:pt idx="19">
                  <c:v>2.4261062500000001</c:v>
                </c:pt>
                <c:pt idx="20">
                  <c:v>2.6545437499999998</c:v>
                </c:pt>
                <c:pt idx="21">
                  <c:v>2.0560375</c:v>
                </c:pt>
                <c:pt idx="22">
                  <c:v>2.1565499999999997</c:v>
                </c:pt>
                <c:pt idx="23">
                  <c:v>1.9418187499999999</c:v>
                </c:pt>
                <c:pt idx="24">
                  <c:v>4.0343062500000002</c:v>
                </c:pt>
                <c:pt idx="25">
                  <c:v>3.4038187499999997</c:v>
                </c:pt>
                <c:pt idx="26">
                  <c:v>2.6636812499999998</c:v>
                </c:pt>
                <c:pt idx="27">
                  <c:v>1.6128687500000001</c:v>
                </c:pt>
                <c:pt idx="28">
                  <c:v>1.0600499999999999</c:v>
                </c:pt>
                <c:pt idx="29">
                  <c:v>1.4072749999999998</c:v>
                </c:pt>
                <c:pt idx="30">
                  <c:v>1.5397687499999999</c:v>
                </c:pt>
                <c:pt idx="31">
                  <c:v>2.2068062500000001</c:v>
                </c:pt>
                <c:pt idx="32">
                  <c:v>2.1656874999999998</c:v>
                </c:pt>
                <c:pt idx="33">
                  <c:v>4.4957499999999992</c:v>
                </c:pt>
                <c:pt idx="34">
                  <c:v>3.55001875</c:v>
                </c:pt>
                <c:pt idx="35">
                  <c:v>3.2713249999999996</c:v>
                </c:pt>
                <c:pt idx="36">
                  <c:v>1.96923125</c:v>
                </c:pt>
                <c:pt idx="37">
                  <c:v>2.9149625000000001</c:v>
                </c:pt>
                <c:pt idx="38">
                  <c:v>2.1839624999999998</c:v>
                </c:pt>
                <c:pt idx="39">
                  <c:v>4.4180812500000002</c:v>
                </c:pt>
                <c:pt idx="40">
                  <c:v>4.1393874999999998</c:v>
                </c:pt>
                <c:pt idx="41">
                  <c:v>4.3267062499999991</c:v>
                </c:pt>
                <c:pt idx="42">
                  <c:v>7.8693750000000016</c:v>
                </c:pt>
                <c:pt idx="43">
                  <c:v>8.1857250000000015</c:v>
                </c:pt>
                <c:pt idx="44">
                  <c:v>6.6289500000000015</c:v>
                </c:pt>
                <c:pt idx="45">
                  <c:v>4.1161320000000003</c:v>
                </c:pt>
                <c:pt idx="46">
                  <c:v>5.1191280000000008</c:v>
                </c:pt>
                <c:pt idx="47">
                  <c:v>4.8780360000000007</c:v>
                </c:pt>
                <c:pt idx="48">
                  <c:v>2.2579920000000002</c:v>
                </c:pt>
                <c:pt idx="49">
                  <c:v>2.6003160000000012</c:v>
                </c:pt>
                <c:pt idx="50">
                  <c:v>2.3658840000000003</c:v>
                </c:pt>
                <c:pt idx="51">
                  <c:v>1.6239600000000007</c:v>
                </c:pt>
                <c:pt idx="52">
                  <c:v>2.3592240000000002</c:v>
                </c:pt>
                <c:pt idx="53">
                  <c:v>2.40984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5E-E843-A9FC-ABB208F91B4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Sheet1!$G$2:$G$55</c:f>
              <c:numCache>
                <c:formatCode>General</c:formatCode>
                <c:ptCount val="54"/>
                <c:pt idx="0">
                  <c:v>0.98939999999999984</c:v>
                </c:pt>
                <c:pt idx="1">
                  <c:v>0.58659999999999979</c:v>
                </c:pt>
                <c:pt idx="2">
                  <c:v>0.72032302799999925</c:v>
                </c:pt>
                <c:pt idx="3">
                  <c:v>0.40286659599999997</c:v>
                </c:pt>
                <c:pt idx="4">
                  <c:v>0.81209083199999998</c:v>
                </c:pt>
                <c:pt idx="5">
                  <c:v>0.89753340399999981</c:v>
                </c:pt>
                <c:pt idx="6">
                  <c:v>1.4134000000000002</c:v>
                </c:pt>
                <c:pt idx="7">
                  <c:v>1.5278799999999997</c:v>
                </c:pt>
                <c:pt idx="8">
                  <c:v>1.363933404</c:v>
                </c:pt>
                <c:pt idx="9">
                  <c:v>1.4169334039999999</c:v>
                </c:pt>
                <c:pt idx="10">
                  <c:v>2.0069999999999997</c:v>
                </c:pt>
                <c:pt idx="11">
                  <c:v>2.0988665959999997</c:v>
                </c:pt>
                <c:pt idx="12">
                  <c:v>0.53208568399999923</c:v>
                </c:pt>
                <c:pt idx="13">
                  <c:v>0.82585705199999992</c:v>
                </c:pt>
                <c:pt idx="14">
                  <c:v>0.8727999999999998</c:v>
                </c:pt>
                <c:pt idx="15">
                  <c:v>0.57387999999999906</c:v>
                </c:pt>
                <c:pt idx="16">
                  <c:v>0.75619999999999976</c:v>
                </c:pt>
                <c:pt idx="17">
                  <c:v>1.0106000000000002</c:v>
                </c:pt>
                <c:pt idx="18">
                  <c:v>0.89046666666665875</c:v>
                </c:pt>
                <c:pt idx="19">
                  <c:v>1.2607600000000003</c:v>
                </c:pt>
                <c:pt idx="20">
                  <c:v>1.0503499999999999</c:v>
                </c:pt>
                <c:pt idx="21">
                  <c:v>0.78345714285713619</c:v>
                </c:pt>
                <c:pt idx="22">
                  <c:v>0.63562500000000011</c:v>
                </c:pt>
                <c:pt idx="23">
                  <c:v>0.60426666666665874</c:v>
                </c:pt>
                <c:pt idx="24">
                  <c:v>2.0234889359999997</c:v>
                </c:pt>
                <c:pt idx="25">
                  <c:v>1.2725713680000004</c:v>
                </c:pt>
                <c:pt idx="26">
                  <c:v>1.5830000000000002</c:v>
                </c:pt>
                <c:pt idx="27">
                  <c:v>-7.0000000000005613E-3</c:v>
                </c:pt>
                <c:pt idx="28">
                  <c:v>0.33926659599999986</c:v>
                </c:pt>
                <c:pt idx="29">
                  <c:v>0.63889340400000005</c:v>
                </c:pt>
                <c:pt idx="30">
                  <c:v>1.5759334039999997</c:v>
                </c:pt>
                <c:pt idx="31">
                  <c:v>1.5670999999999999</c:v>
                </c:pt>
                <c:pt idx="32">
                  <c:v>1.3374333333333404</c:v>
                </c:pt>
                <c:pt idx="33">
                  <c:v>3.1023333340400008</c:v>
                </c:pt>
                <c:pt idx="34">
                  <c:v>2.6076666659600001</c:v>
                </c:pt>
                <c:pt idx="35">
                  <c:v>2.5826615394399992</c:v>
                </c:pt>
                <c:pt idx="36">
                  <c:v>1.2036315798400006</c:v>
                </c:pt>
                <c:pt idx="37">
                  <c:v>1.6107230767599994</c:v>
                </c:pt>
                <c:pt idx="38">
                  <c:v>1.4076181812400002</c:v>
                </c:pt>
                <c:pt idx="39">
                  <c:v>3.5440000000000005</c:v>
                </c:pt>
                <c:pt idx="40">
                  <c:v>3.1305999999999994</c:v>
                </c:pt>
                <c:pt idx="41">
                  <c:v>3.8726000000000003</c:v>
                </c:pt>
                <c:pt idx="42">
                  <c:v>5.868525</c:v>
                </c:pt>
                <c:pt idx="43">
                  <c:v>6.212618749999999</c:v>
                </c:pt>
                <c:pt idx="44">
                  <c:v>6.0355533333333291</c:v>
                </c:pt>
                <c:pt idx="45">
                  <c:v>3.0427666666666613</c:v>
                </c:pt>
                <c:pt idx="46">
                  <c:v>3.3808029411764653</c:v>
                </c:pt>
                <c:pt idx="47">
                  <c:v>2.8078322580645216</c:v>
                </c:pt>
                <c:pt idx="48">
                  <c:v>1.1774749999999998</c:v>
                </c:pt>
                <c:pt idx="49">
                  <c:v>1.1516142858999996</c:v>
                </c:pt>
                <c:pt idx="50">
                  <c:v>0.99774999999999991</c:v>
                </c:pt>
                <c:pt idx="51">
                  <c:v>1.5308799999999998</c:v>
                </c:pt>
                <c:pt idx="52">
                  <c:v>1.4133052569999998</c:v>
                </c:pt>
                <c:pt idx="53">
                  <c:v>1.9698249999999997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5E-E843-A9FC-ABB208F91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9459743"/>
        <c:axId val="979461455"/>
      </c:lineChart>
      <c:catAx>
        <c:axId val="979459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461455"/>
        <c:crosses val="autoZero"/>
        <c:auto val="1"/>
        <c:lblAlgn val="ctr"/>
        <c:lblOffset val="100"/>
        <c:noMultiLvlLbl val="0"/>
      </c:catAx>
      <c:valAx>
        <c:axId val="979461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459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Sheet1!$P$3:$P$8</c:f>
              <c:numCache>
                <c:formatCode>General</c:formatCode>
                <c:ptCount val="6"/>
                <c:pt idx="0">
                  <c:v>11.125</c:v>
                </c:pt>
                <c:pt idx="1">
                  <c:v>46.3125</c:v>
                </c:pt>
                <c:pt idx="2">
                  <c:v>90.6875</c:v>
                </c:pt>
                <c:pt idx="3">
                  <c:v>168.1875</c:v>
                </c:pt>
                <c:pt idx="4">
                  <c:v>386.5</c:v>
                </c:pt>
                <c:pt idx="5">
                  <c:v>763.4375</c:v>
                </c:pt>
              </c:numCache>
            </c:numRef>
          </c:xVal>
          <c:yVal>
            <c:numRef>
              <c:f>Sheet1!$Q$3:$Q$8</c:f>
              <c:numCache>
                <c:formatCode>General</c:formatCode>
                <c:ptCount val="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94-C44C-83BA-D48B7A864D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6148400"/>
        <c:axId val="1435760432"/>
      </c:scatterChart>
      <c:valAx>
        <c:axId val="143614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760432"/>
        <c:crosses val="autoZero"/>
        <c:crossBetween val="midCat"/>
      </c:valAx>
      <c:valAx>
        <c:axId val="14357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14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863600</xdr:colOff>
      <xdr:row>22</xdr:row>
      <xdr:rowOff>171450</xdr:rowOff>
    </xdr:from>
    <xdr:to>
      <xdr:col>17</xdr:col>
      <xdr:colOff>101600</xdr:colOff>
      <xdr:row>36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C36B66-1D97-1696-2014-5D01B5AB5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349250</xdr:colOff>
      <xdr:row>22</xdr:row>
      <xdr:rowOff>107950</xdr:rowOff>
    </xdr:from>
    <xdr:to>
      <xdr:col>22</xdr:col>
      <xdr:colOff>793750</xdr:colOff>
      <xdr:row>36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656AED-8879-07CD-35AA-BAE3F2BCBB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361950</xdr:colOff>
      <xdr:row>38</xdr:row>
      <xdr:rowOff>139700</xdr:rowOff>
    </xdr:from>
    <xdr:to>
      <xdr:col>16</xdr:col>
      <xdr:colOff>425450</xdr:colOff>
      <xdr:row>52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4513FD-66F5-CFFE-2B46-9687637A1F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1AB0-6328-4544-A2A1-0B1048437763}">
  <dimension ref="A1:Q64"/>
  <sheetViews>
    <sheetView tabSelected="1" workbookViewId="0">
      <selection activeCell="A63" sqref="A63"/>
    </sheetView>
  </sheetViews>
  <sheetFormatPr baseColWidth="10" defaultRowHeight="16" x14ac:dyDescent="0.2"/>
  <cols>
    <col min="3" max="3" width="11.1640625" bestFit="1" customWidth="1"/>
    <col min="6" max="6" width="11.6640625" bestFit="1" customWidth="1"/>
    <col min="12" max="12" width="15.83203125" bestFit="1" customWidth="1"/>
  </cols>
  <sheetData>
    <row r="1" spans="1:17" x14ac:dyDescent="0.2">
      <c r="B1" t="s">
        <v>1</v>
      </c>
      <c r="D1" t="s">
        <v>0</v>
      </c>
      <c r="F1" t="s">
        <v>2</v>
      </c>
      <c r="G1" t="s">
        <v>3</v>
      </c>
      <c r="H1" t="s">
        <v>15</v>
      </c>
      <c r="L1" t="s">
        <v>4</v>
      </c>
      <c r="P1" t="s">
        <v>16</v>
      </c>
    </row>
    <row r="2" spans="1:17" ht="17" x14ac:dyDescent="0.25">
      <c r="A2" s="1">
        <v>45747</v>
      </c>
      <c r="B2">
        <v>302</v>
      </c>
      <c r="C2">
        <v>258</v>
      </c>
      <c r="D2">
        <v>17.4375</v>
      </c>
      <c r="E2">
        <v>5</v>
      </c>
      <c r="F2">
        <f t="shared" ref="F2:F13" si="0">((0.0731*(D2))-0.8771)</f>
        <v>0.39758125</v>
      </c>
      <c r="G2">
        <f>((0.0212*(B2))-5.413)</f>
        <v>0.98939999999999984</v>
      </c>
      <c r="H2" s="4">
        <v>3.02</v>
      </c>
      <c r="L2" s="2" t="s">
        <v>12</v>
      </c>
      <c r="M2" s="2" t="s">
        <v>5</v>
      </c>
      <c r="N2" t="s">
        <v>13</v>
      </c>
    </row>
    <row r="3" spans="1:17" ht="17" x14ac:dyDescent="0.25">
      <c r="B3">
        <v>283</v>
      </c>
      <c r="D3">
        <v>12.75</v>
      </c>
      <c r="F3">
        <f t="shared" si="0"/>
        <v>5.4925000000000002E-2</v>
      </c>
      <c r="G3">
        <f t="shared" ref="G3:G43" si="1">((0.0212*(B3))-5.413)</f>
        <v>0.58659999999999979</v>
      </c>
      <c r="H3" s="4">
        <v>3.02</v>
      </c>
      <c r="L3" s="2" t="s">
        <v>6</v>
      </c>
      <c r="M3" s="2">
        <v>241</v>
      </c>
      <c r="N3">
        <v>0</v>
      </c>
      <c r="P3" s="3">
        <v>11.125</v>
      </c>
      <c r="Q3" s="3">
        <v>0</v>
      </c>
    </row>
    <row r="4" spans="1:17" ht="17" x14ac:dyDescent="0.25">
      <c r="B4">
        <v>289.30768999999998</v>
      </c>
      <c r="D4">
        <v>14.75</v>
      </c>
      <c r="F4">
        <f t="shared" si="0"/>
        <v>0.201125</v>
      </c>
      <c r="G4">
        <f t="shared" si="1"/>
        <v>0.72032302799999925</v>
      </c>
      <c r="H4" s="4">
        <v>3.02</v>
      </c>
      <c r="L4" s="2" t="s">
        <v>7</v>
      </c>
      <c r="M4" s="2">
        <v>462.8</v>
      </c>
      <c r="N4">
        <v>5</v>
      </c>
      <c r="P4" s="3">
        <v>46.3125</v>
      </c>
      <c r="Q4" s="3">
        <v>5</v>
      </c>
    </row>
    <row r="5" spans="1:17" ht="17" x14ac:dyDescent="0.25">
      <c r="A5" s="1">
        <v>45751</v>
      </c>
      <c r="B5">
        <v>274.33332999999999</v>
      </c>
      <c r="C5">
        <v>258</v>
      </c>
      <c r="D5">
        <v>45.5625</v>
      </c>
      <c r="E5">
        <v>5</v>
      </c>
      <c r="F5">
        <f t="shared" si="0"/>
        <v>2.4535187499999997</v>
      </c>
      <c r="G5">
        <f t="shared" si="1"/>
        <v>0.40286659599999997</v>
      </c>
      <c r="H5" s="4">
        <v>5.14</v>
      </c>
      <c r="L5" s="2" t="s">
        <v>8</v>
      </c>
      <c r="M5" s="2">
        <v>735.66666999999995</v>
      </c>
      <c r="N5">
        <v>10</v>
      </c>
      <c r="P5" s="3">
        <v>90.6875</v>
      </c>
      <c r="Q5" s="3">
        <v>10</v>
      </c>
    </row>
    <row r="6" spans="1:17" ht="17" x14ac:dyDescent="0.25">
      <c r="B6">
        <v>293.63636000000002</v>
      </c>
      <c r="D6">
        <v>35.9375</v>
      </c>
      <c r="F6">
        <f t="shared" si="0"/>
        <v>1.7499312499999999</v>
      </c>
      <c r="G6">
        <f t="shared" si="1"/>
        <v>0.81209083199999998</v>
      </c>
      <c r="H6" s="4">
        <v>5.14</v>
      </c>
      <c r="L6" s="2" t="s">
        <v>9</v>
      </c>
      <c r="M6" s="2">
        <v>1198.6666700000001</v>
      </c>
      <c r="N6">
        <v>20</v>
      </c>
      <c r="P6" s="3">
        <v>168.1875</v>
      </c>
      <c r="Q6" s="3">
        <v>20</v>
      </c>
    </row>
    <row r="7" spans="1:17" ht="17" x14ac:dyDescent="0.25">
      <c r="B7">
        <v>297.66667000000001</v>
      </c>
      <c r="D7">
        <v>19.4375</v>
      </c>
      <c r="F7">
        <f t="shared" si="0"/>
        <v>0.54378124999999988</v>
      </c>
      <c r="G7">
        <f t="shared" si="1"/>
        <v>0.89753340399999981</v>
      </c>
      <c r="H7" s="4">
        <v>5.14</v>
      </c>
      <c r="L7" s="2" t="s">
        <v>10</v>
      </c>
      <c r="M7" s="2">
        <v>2559</v>
      </c>
      <c r="N7">
        <v>50</v>
      </c>
      <c r="P7" s="3">
        <v>386.5</v>
      </c>
      <c r="Q7" s="3">
        <v>50</v>
      </c>
    </row>
    <row r="8" spans="1:17" ht="17" x14ac:dyDescent="0.25">
      <c r="A8" s="1">
        <v>45754</v>
      </c>
      <c r="B8">
        <v>322</v>
      </c>
      <c r="C8">
        <v>258</v>
      </c>
      <c r="D8">
        <v>59.625</v>
      </c>
      <c r="E8">
        <v>5</v>
      </c>
      <c r="F8">
        <f t="shared" si="0"/>
        <v>3.4814874999999996</v>
      </c>
      <c r="G8">
        <f t="shared" si="1"/>
        <v>1.4134000000000002</v>
      </c>
      <c r="H8" s="4">
        <v>5.97</v>
      </c>
      <c r="L8" s="2" t="s">
        <v>11</v>
      </c>
      <c r="M8" s="2">
        <v>4975.3</v>
      </c>
      <c r="N8">
        <v>100</v>
      </c>
      <c r="P8" s="3">
        <v>763.4375</v>
      </c>
      <c r="Q8" s="3">
        <v>100</v>
      </c>
    </row>
    <row r="9" spans="1:17" ht="17" x14ac:dyDescent="0.25">
      <c r="B9">
        <v>327.39999999999998</v>
      </c>
      <c r="D9">
        <v>59.125</v>
      </c>
      <c r="F9">
        <f t="shared" si="0"/>
        <v>3.4449374999999995</v>
      </c>
      <c r="G9">
        <f t="shared" si="1"/>
        <v>1.5278799999999997</v>
      </c>
      <c r="H9" s="4">
        <v>5.97</v>
      </c>
    </row>
    <row r="10" spans="1:17" ht="17" x14ac:dyDescent="0.25">
      <c r="B10">
        <v>319.66667000000001</v>
      </c>
      <c r="D10">
        <v>25</v>
      </c>
      <c r="F10">
        <f t="shared" si="0"/>
        <v>0.95039999999999991</v>
      </c>
      <c r="G10">
        <f t="shared" si="1"/>
        <v>1.363933404</v>
      </c>
      <c r="H10" s="4">
        <v>5.97</v>
      </c>
      <c r="L10" s="2" t="s">
        <v>12</v>
      </c>
      <c r="M10" s="2" t="s">
        <v>5</v>
      </c>
      <c r="N10" t="s">
        <v>13</v>
      </c>
    </row>
    <row r="11" spans="1:17" x14ac:dyDescent="0.2">
      <c r="A11" s="1">
        <v>45758</v>
      </c>
      <c r="B11">
        <v>322.16667000000001</v>
      </c>
      <c r="C11">
        <v>257.16667000000001</v>
      </c>
      <c r="D11">
        <v>34.75</v>
      </c>
      <c r="E11">
        <v>5</v>
      </c>
      <c r="F11">
        <f t="shared" si="0"/>
        <v>1.663125</v>
      </c>
      <c r="G11">
        <f t="shared" si="1"/>
        <v>1.4169334039999999</v>
      </c>
      <c r="H11">
        <v>4.97</v>
      </c>
      <c r="L11" s="2" t="s">
        <v>6</v>
      </c>
      <c r="M11">
        <v>10.3125</v>
      </c>
      <c r="N11">
        <v>0</v>
      </c>
    </row>
    <row r="12" spans="1:17" x14ac:dyDescent="0.2">
      <c r="B12">
        <v>350</v>
      </c>
      <c r="D12">
        <v>39.75</v>
      </c>
      <c r="F12">
        <f t="shared" si="0"/>
        <v>2.0286249999999999</v>
      </c>
      <c r="G12">
        <f t="shared" si="1"/>
        <v>2.0069999999999997</v>
      </c>
      <c r="H12">
        <v>4.97</v>
      </c>
      <c r="L12" s="2" t="s">
        <v>7</v>
      </c>
      <c r="M12">
        <v>77.25</v>
      </c>
      <c r="N12">
        <v>5</v>
      </c>
    </row>
    <row r="13" spans="1:17" x14ac:dyDescent="0.2">
      <c r="B13">
        <v>354.33332999999999</v>
      </c>
      <c r="D13">
        <v>51.5625</v>
      </c>
      <c r="F13">
        <f t="shared" si="0"/>
        <v>2.8921187499999998</v>
      </c>
      <c r="G13">
        <f t="shared" si="1"/>
        <v>2.0988665959999997</v>
      </c>
      <c r="H13">
        <v>4.97</v>
      </c>
      <c r="L13" s="2" t="s">
        <v>8</v>
      </c>
      <c r="M13">
        <v>149.3125</v>
      </c>
      <c r="N13">
        <v>10</v>
      </c>
    </row>
    <row r="14" spans="1:17" x14ac:dyDescent="0.2">
      <c r="A14" s="1">
        <v>45761</v>
      </c>
      <c r="B14">
        <v>280.42856999999998</v>
      </c>
      <c r="C14">
        <v>151.33332999999999</v>
      </c>
      <c r="D14">
        <v>68.5</v>
      </c>
      <c r="E14">
        <v>5.8125</v>
      </c>
      <c r="F14">
        <f t="shared" ref="F14:F43" si="2">((0.0731*(D14))-0.8771)</f>
        <v>4.1302500000000002</v>
      </c>
      <c r="G14">
        <f t="shared" si="1"/>
        <v>0.53208568399999923</v>
      </c>
      <c r="H14">
        <v>5.92</v>
      </c>
      <c r="L14" s="2" t="s">
        <v>9</v>
      </c>
      <c r="M14">
        <v>292.5625</v>
      </c>
      <c r="N14">
        <v>20</v>
      </c>
    </row>
    <row r="15" spans="1:17" x14ac:dyDescent="0.2">
      <c r="B15">
        <v>294.28570999999999</v>
      </c>
      <c r="D15">
        <v>68.6875</v>
      </c>
      <c r="F15">
        <f t="shared" si="2"/>
        <v>4.1439562500000005</v>
      </c>
      <c r="G15">
        <f t="shared" si="1"/>
        <v>0.82585705199999992</v>
      </c>
      <c r="H15">
        <v>5.92</v>
      </c>
      <c r="L15" s="2" t="s">
        <v>10</v>
      </c>
      <c r="M15">
        <v>693.25</v>
      </c>
      <c r="N15">
        <v>50</v>
      </c>
    </row>
    <row r="16" spans="1:17" x14ac:dyDescent="0.2">
      <c r="B16">
        <v>296.5</v>
      </c>
      <c r="D16">
        <v>59.75</v>
      </c>
      <c r="F16">
        <f t="shared" si="2"/>
        <v>3.4906250000000001</v>
      </c>
      <c r="G16">
        <f t="shared" si="1"/>
        <v>0.8727999999999998</v>
      </c>
      <c r="H16">
        <v>5.92</v>
      </c>
    </row>
    <row r="17" spans="1:14" x14ac:dyDescent="0.2">
      <c r="A17" s="1">
        <v>45765</v>
      </c>
      <c r="B17">
        <v>282.39999999999998</v>
      </c>
      <c r="C17">
        <v>225.76922999999999</v>
      </c>
      <c r="D17">
        <v>35.8125</v>
      </c>
      <c r="E17">
        <v>6.125</v>
      </c>
      <c r="F17">
        <f t="shared" si="2"/>
        <v>1.7407937499999999</v>
      </c>
      <c r="G17">
        <f t="shared" si="1"/>
        <v>0.57387999999999906</v>
      </c>
      <c r="H17">
        <v>5.64</v>
      </c>
    </row>
    <row r="18" spans="1:14" x14ac:dyDescent="0.2">
      <c r="B18">
        <v>291</v>
      </c>
      <c r="D18">
        <v>38.875</v>
      </c>
      <c r="F18">
        <f t="shared" si="2"/>
        <v>1.9646624999999998</v>
      </c>
      <c r="G18">
        <f t="shared" si="1"/>
        <v>0.75619999999999976</v>
      </c>
      <c r="H18">
        <v>5.64</v>
      </c>
      <c r="L18" s="2" t="s">
        <v>11</v>
      </c>
      <c r="M18">
        <v>887.25</v>
      </c>
      <c r="N18">
        <v>100</v>
      </c>
    </row>
    <row r="19" spans="1:14" x14ac:dyDescent="0.2">
      <c r="B19">
        <v>303</v>
      </c>
      <c r="D19">
        <v>37.3125</v>
      </c>
      <c r="F19">
        <f t="shared" si="2"/>
        <v>1.8504437500000002</v>
      </c>
      <c r="G19">
        <f t="shared" si="1"/>
        <v>1.0106000000000002</v>
      </c>
      <c r="H19">
        <v>5.64</v>
      </c>
    </row>
    <row r="20" spans="1:14" x14ac:dyDescent="0.2">
      <c r="A20" s="1">
        <v>45768</v>
      </c>
      <c r="B20">
        <v>297.33333333333297</v>
      </c>
      <c r="C20">
        <v>184.136363636364</v>
      </c>
      <c r="D20">
        <v>53.0625</v>
      </c>
      <c r="E20">
        <v>6.4375</v>
      </c>
      <c r="F20">
        <f t="shared" si="2"/>
        <v>3.0017687500000001</v>
      </c>
      <c r="G20">
        <f t="shared" si="1"/>
        <v>0.89046666666665875</v>
      </c>
      <c r="H20">
        <v>8.6</v>
      </c>
      <c r="L20" t="s">
        <v>14</v>
      </c>
    </row>
    <row r="21" spans="1:14" x14ac:dyDescent="0.2">
      <c r="B21">
        <v>314.8</v>
      </c>
      <c r="D21">
        <v>45.1875</v>
      </c>
      <c r="F21">
        <f t="shared" si="2"/>
        <v>2.4261062500000001</v>
      </c>
      <c r="G21">
        <f t="shared" si="1"/>
        <v>1.2607600000000003</v>
      </c>
      <c r="H21">
        <v>8.6</v>
      </c>
    </row>
    <row r="22" spans="1:14" x14ac:dyDescent="0.2">
      <c r="B22">
        <v>304.875</v>
      </c>
      <c r="D22">
        <v>48.3125</v>
      </c>
      <c r="F22">
        <f t="shared" si="2"/>
        <v>2.6545437499999998</v>
      </c>
      <c r="G22">
        <f t="shared" si="1"/>
        <v>1.0503499999999999</v>
      </c>
      <c r="H22">
        <v>8.6</v>
      </c>
    </row>
    <row r="23" spans="1:14" x14ac:dyDescent="0.2">
      <c r="A23" s="1">
        <v>45772</v>
      </c>
      <c r="B23">
        <v>292.28571428571399</v>
      </c>
      <c r="C23">
        <v>187.23529411764699</v>
      </c>
      <c r="D23">
        <v>40.125</v>
      </c>
      <c r="E23">
        <v>4.6875</v>
      </c>
      <c r="F23">
        <f t="shared" si="2"/>
        <v>2.0560375</v>
      </c>
      <c r="G23">
        <f t="shared" si="1"/>
        <v>0.78345714285713619</v>
      </c>
      <c r="H23">
        <v>6.66</v>
      </c>
    </row>
    <row r="24" spans="1:14" x14ac:dyDescent="0.2">
      <c r="B24">
        <v>285.3125</v>
      </c>
      <c r="D24">
        <v>41.5</v>
      </c>
      <c r="F24">
        <f t="shared" si="2"/>
        <v>2.1565499999999997</v>
      </c>
      <c r="G24">
        <f t="shared" si="1"/>
        <v>0.63562500000000011</v>
      </c>
      <c r="H24">
        <v>6.66</v>
      </c>
    </row>
    <row r="25" spans="1:14" x14ac:dyDescent="0.2">
      <c r="B25">
        <v>283.83333333333297</v>
      </c>
      <c r="D25">
        <v>38.5625</v>
      </c>
      <c r="F25">
        <f t="shared" si="2"/>
        <v>1.9418187499999999</v>
      </c>
      <c r="G25">
        <f t="shared" si="1"/>
        <v>0.60426666666665874</v>
      </c>
      <c r="H25">
        <v>6.66</v>
      </c>
    </row>
    <row r="26" spans="1:14" x14ac:dyDescent="0.2">
      <c r="A26" s="1">
        <v>45776</v>
      </c>
      <c r="B26">
        <v>350.77778000000001</v>
      </c>
      <c r="C26">
        <v>173.16667000000001</v>
      </c>
      <c r="D26">
        <v>67.1875</v>
      </c>
      <c r="E26">
        <v>5.125</v>
      </c>
      <c r="F26">
        <f t="shared" si="2"/>
        <v>4.0343062500000002</v>
      </c>
      <c r="G26">
        <f t="shared" si="1"/>
        <v>2.0234889359999997</v>
      </c>
      <c r="H26">
        <v>4.9800000000000004</v>
      </c>
    </row>
    <row r="27" spans="1:14" x14ac:dyDescent="0.2">
      <c r="B27">
        <v>315.35714000000002</v>
      </c>
      <c r="D27">
        <v>58.5625</v>
      </c>
      <c r="F27">
        <f t="shared" si="2"/>
        <v>3.4038187499999997</v>
      </c>
      <c r="G27">
        <f t="shared" si="1"/>
        <v>1.2725713680000004</v>
      </c>
      <c r="H27">
        <v>4.9800000000000004</v>
      </c>
    </row>
    <row r="28" spans="1:14" x14ac:dyDescent="0.2">
      <c r="B28">
        <v>330</v>
      </c>
      <c r="D28">
        <v>48.4375</v>
      </c>
      <c r="F28">
        <f t="shared" si="2"/>
        <v>2.6636812499999998</v>
      </c>
      <c r="G28">
        <f t="shared" si="1"/>
        <v>1.5830000000000002</v>
      </c>
      <c r="H28">
        <v>4.9800000000000004</v>
      </c>
    </row>
    <row r="29" spans="1:14" x14ac:dyDescent="0.2">
      <c r="A29" s="1">
        <v>45779</v>
      </c>
      <c r="B29">
        <v>255</v>
      </c>
      <c r="C29">
        <v>194.5</v>
      </c>
      <c r="D29">
        <v>34.0625</v>
      </c>
      <c r="E29">
        <v>6.0625</v>
      </c>
      <c r="F29">
        <f t="shared" si="2"/>
        <v>1.6128687500000001</v>
      </c>
      <c r="G29">
        <f t="shared" si="1"/>
        <v>-7.0000000000005613E-3</v>
      </c>
      <c r="H29">
        <v>3.71</v>
      </c>
    </row>
    <row r="30" spans="1:14" x14ac:dyDescent="0.2">
      <c r="B30">
        <v>271.33332999999999</v>
      </c>
      <c r="D30">
        <v>26.5</v>
      </c>
      <c r="F30">
        <f t="shared" si="2"/>
        <v>1.0600499999999999</v>
      </c>
      <c r="G30">
        <f t="shared" si="1"/>
        <v>0.33926659599999986</v>
      </c>
      <c r="H30">
        <v>3.71</v>
      </c>
    </row>
    <row r="31" spans="1:14" x14ac:dyDescent="0.2">
      <c r="B31">
        <v>285.46667000000002</v>
      </c>
      <c r="D31">
        <v>31.25</v>
      </c>
      <c r="F31">
        <f t="shared" si="2"/>
        <v>1.4072749999999998</v>
      </c>
      <c r="G31">
        <f t="shared" si="1"/>
        <v>0.63889340400000005</v>
      </c>
      <c r="H31">
        <v>3.71</v>
      </c>
    </row>
    <row r="32" spans="1:14" x14ac:dyDescent="0.2">
      <c r="A32" s="1">
        <v>45782</v>
      </c>
      <c r="B32">
        <v>329.66667000000001</v>
      </c>
      <c r="C32">
        <v>188.333333333333</v>
      </c>
      <c r="D32">
        <v>33.0625</v>
      </c>
      <c r="E32">
        <v>5.4375</v>
      </c>
      <c r="F32">
        <f t="shared" si="2"/>
        <v>1.5397687499999999</v>
      </c>
      <c r="G32">
        <f t="shared" si="1"/>
        <v>1.5759334039999997</v>
      </c>
      <c r="H32">
        <v>6.01</v>
      </c>
    </row>
    <row r="33" spans="1:8" x14ac:dyDescent="0.2">
      <c r="B33">
        <v>329.25</v>
      </c>
      <c r="D33">
        <v>42.1875</v>
      </c>
      <c r="F33">
        <f t="shared" si="2"/>
        <v>2.2068062500000001</v>
      </c>
      <c r="G33">
        <f t="shared" si="1"/>
        <v>1.5670999999999999</v>
      </c>
      <c r="H33">
        <v>6.01</v>
      </c>
    </row>
    <row r="34" spans="1:8" x14ac:dyDescent="0.2">
      <c r="B34">
        <v>318.41666666666703</v>
      </c>
      <c r="D34">
        <v>41.625</v>
      </c>
      <c r="F34">
        <f t="shared" si="2"/>
        <v>2.1656874999999998</v>
      </c>
      <c r="G34">
        <f t="shared" si="1"/>
        <v>1.3374333333333404</v>
      </c>
      <c r="H34">
        <v>6.01</v>
      </c>
    </row>
    <row r="35" spans="1:8" x14ac:dyDescent="0.2">
      <c r="A35" s="1">
        <v>45786</v>
      </c>
      <c r="B35">
        <v>401.66666670000001</v>
      </c>
      <c r="C35">
        <v>254.5</v>
      </c>
      <c r="D35">
        <v>73.5</v>
      </c>
      <c r="E35">
        <v>5</v>
      </c>
      <c r="F35">
        <f t="shared" si="2"/>
        <v>4.4957499999999992</v>
      </c>
      <c r="G35">
        <f t="shared" si="1"/>
        <v>3.1023333340400008</v>
      </c>
      <c r="H35">
        <v>6.12</v>
      </c>
    </row>
    <row r="36" spans="1:8" x14ac:dyDescent="0.2">
      <c r="B36">
        <v>378.33333329999999</v>
      </c>
      <c r="D36">
        <v>60.5625</v>
      </c>
      <c r="F36">
        <f t="shared" si="2"/>
        <v>3.55001875</v>
      </c>
      <c r="G36">
        <f t="shared" si="1"/>
        <v>2.6076666659600001</v>
      </c>
      <c r="H36">
        <v>6.12</v>
      </c>
    </row>
    <row r="37" spans="1:8" x14ac:dyDescent="0.2">
      <c r="B37">
        <v>377.15384619999998</v>
      </c>
      <c r="D37">
        <v>56.75</v>
      </c>
      <c r="F37">
        <f t="shared" si="2"/>
        <v>3.2713249999999996</v>
      </c>
      <c r="G37">
        <f t="shared" si="1"/>
        <v>2.5826615394399992</v>
      </c>
      <c r="H37">
        <v>6.12</v>
      </c>
    </row>
    <row r="38" spans="1:8" x14ac:dyDescent="0.2">
      <c r="A38" s="1">
        <v>45789</v>
      </c>
      <c r="B38">
        <v>312.10526320000002</v>
      </c>
      <c r="C38">
        <v>251</v>
      </c>
      <c r="D38">
        <v>38.9375</v>
      </c>
      <c r="E38">
        <v>4.8125</v>
      </c>
      <c r="F38">
        <f t="shared" si="2"/>
        <v>1.96923125</v>
      </c>
      <c r="G38">
        <f t="shared" si="1"/>
        <v>1.2036315798400006</v>
      </c>
      <c r="H38">
        <v>6.79</v>
      </c>
    </row>
    <row r="39" spans="1:8" x14ac:dyDescent="0.2">
      <c r="B39">
        <v>331.30769229999999</v>
      </c>
      <c r="D39">
        <v>51.875</v>
      </c>
      <c r="F39">
        <f t="shared" si="2"/>
        <v>2.9149625000000001</v>
      </c>
      <c r="G39">
        <f t="shared" si="1"/>
        <v>1.6107230767599994</v>
      </c>
      <c r="H39">
        <v>6.79</v>
      </c>
    </row>
    <row r="40" spans="1:8" x14ac:dyDescent="0.2">
      <c r="B40">
        <v>321.72727270000001</v>
      </c>
      <c r="D40">
        <v>41.875</v>
      </c>
      <c r="F40">
        <f t="shared" si="2"/>
        <v>2.1839624999999998</v>
      </c>
      <c r="G40">
        <f t="shared" si="1"/>
        <v>1.4076181812400002</v>
      </c>
      <c r="H40">
        <v>6.79</v>
      </c>
    </row>
    <row r="41" spans="1:8" x14ac:dyDescent="0.2">
      <c r="A41" s="1">
        <v>45793</v>
      </c>
      <c r="B41">
        <v>422.5</v>
      </c>
      <c r="C41">
        <v>268.72727272700001</v>
      </c>
      <c r="D41">
        <v>72.4375</v>
      </c>
      <c r="E41">
        <v>4.875</v>
      </c>
      <c r="F41">
        <f t="shared" si="2"/>
        <v>4.4180812500000002</v>
      </c>
      <c r="G41">
        <f t="shared" si="1"/>
        <v>3.5440000000000005</v>
      </c>
      <c r="H41">
        <v>8.85</v>
      </c>
    </row>
    <row r="42" spans="1:8" x14ac:dyDescent="0.2">
      <c r="B42">
        <v>403</v>
      </c>
      <c r="D42">
        <v>68.625</v>
      </c>
      <c r="F42">
        <f t="shared" si="2"/>
        <v>4.1393874999999998</v>
      </c>
      <c r="G42">
        <f t="shared" si="1"/>
        <v>3.1305999999999994</v>
      </c>
      <c r="H42">
        <v>8.85</v>
      </c>
    </row>
    <row r="43" spans="1:8" x14ac:dyDescent="0.2">
      <c r="B43">
        <v>438</v>
      </c>
      <c r="D43">
        <v>71.1875</v>
      </c>
      <c r="F43">
        <f t="shared" si="2"/>
        <v>4.3267062499999991</v>
      </c>
      <c r="G43">
        <f t="shared" si="1"/>
        <v>3.8726000000000003</v>
      </c>
      <c r="H43">
        <v>8.85</v>
      </c>
    </row>
    <row r="44" spans="1:8" x14ac:dyDescent="0.2">
      <c r="A44" s="1">
        <v>45796</v>
      </c>
      <c r="B44">
        <v>5568.25</v>
      </c>
      <c r="C44">
        <v>336.555555555556</v>
      </c>
      <c r="D44">
        <v>71.9375</v>
      </c>
      <c r="E44">
        <v>3.5</v>
      </c>
      <c r="F44">
        <f>((0.1332*(D44))-1.7127)</f>
        <v>7.8693750000000016</v>
      </c>
      <c r="G44">
        <f>(0.0013*B44) - 1.3702</f>
        <v>5.868525</v>
      </c>
      <c r="H44">
        <v>15.6</v>
      </c>
    </row>
    <row r="45" spans="1:8" x14ac:dyDescent="0.2">
      <c r="B45">
        <v>5832.9375</v>
      </c>
      <c r="D45">
        <v>74.3125</v>
      </c>
      <c r="F45">
        <f t="shared" ref="F45:F64" si="3">((0.1332*(D45))-1.7127)</f>
        <v>8.1857250000000015</v>
      </c>
      <c r="G45">
        <f t="shared" ref="G45:G64" si="4">(0.0013*B45) - 1.3702</f>
        <v>6.212618749999999</v>
      </c>
      <c r="H45">
        <v>15.6</v>
      </c>
    </row>
    <row r="46" spans="1:8" x14ac:dyDescent="0.2">
      <c r="B46">
        <v>5696.7333333333299</v>
      </c>
      <c r="D46">
        <v>62.625</v>
      </c>
      <c r="F46">
        <f t="shared" si="3"/>
        <v>6.6289500000000015</v>
      </c>
      <c r="G46">
        <f t="shared" si="4"/>
        <v>6.0355533333333291</v>
      </c>
      <c r="H46">
        <v>15.6</v>
      </c>
    </row>
    <row r="47" spans="1:8" x14ac:dyDescent="0.2">
      <c r="A47" s="1">
        <v>45800</v>
      </c>
      <c r="B47">
        <v>3394.58974358974</v>
      </c>
      <c r="C47">
        <v>263.25</v>
      </c>
      <c r="D47">
        <v>43.76</v>
      </c>
      <c r="E47">
        <v>8</v>
      </c>
      <c r="F47">
        <f t="shared" si="3"/>
        <v>4.1161320000000003</v>
      </c>
      <c r="G47">
        <f t="shared" si="4"/>
        <v>3.0427666666666613</v>
      </c>
      <c r="H47">
        <v>8.15</v>
      </c>
    </row>
    <row r="48" spans="1:8" x14ac:dyDescent="0.2">
      <c r="B48">
        <v>3654.6176470588198</v>
      </c>
      <c r="D48">
        <v>51.29</v>
      </c>
      <c r="F48">
        <f t="shared" si="3"/>
        <v>5.1191280000000008</v>
      </c>
      <c r="G48">
        <f t="shared" si="4"/>
        <v>3.3808029411764653</v>
      </c>
      <c r="H48">
        <v>8.15</v>
      </c>
    </row>
    <row r="49" spans="1:8" x14ac:dyDescent="0.2">
      <c r="B49">
        <v>3213.8709677419401</v>
      </c>
      <c r="D49">
        <v>49.48</v>
      </c>
      <c r="F49">
        <f t="shared" si="3"/>
        <v>4.8780360000000007</v>
      </c>
      <c r="G49">
        <f t="shared" si="4"/>
        <v>2.8078322580645216</v>
      </c>
      <c r="H49">
        <v>8.15</v>
      </c>
    </row>
    <row r="50" spans="1:8" x14ac:dyDescent="0.2">
      <c r="A50" s="1">
        <v>45804</v>
      </c>
      <c r="B50" s="2">
        <v>1959.75</v>
      </c>
      <c r="C50">
        <v>302.39999999999998</v>
      </c>
      <c r="D50">
        <v>29.81</v>
      </c>
      <c r="E50">
        <v>7.57</v>
      </c>
      <c r="F50">
        <f t="shared" si="3"/>
        <v>2.2579920000000002</v>
      </c>
      <c r="G50">
        <f t="shared" si="4"/>
        <v>1.1774749999999998</v>
      </c>
      <c r="H50">
        <v>5.08</v>
      </c>
    </row>
    <row r="51" spans="1:8" x14ac:dyDescent="0.2">
      <c r="B51" s="2">
        <v>1939.857143</v>
      </c>
      <c r="D51">
        <v>32.380000000000003</v>
      </c>
      <c r="F51">
        <f t="shared" si="3"/>
        <v>2.6003160000000012</v>
      </c>
      <c r="G51">
        <f t="shared" si="4"/>
        <v>1.1516142858999996</v>
      </c>
      <c r="H51">
        <v>5.08</v>
      </c>
    </row>
    <row r="52" spans="1:8" x14ac:dyDescent="0.2">
      <c r="B52" s="2">
        <v>1821.5</v>
      </c>
      <c r="D52">
        <v>30.62</v>
      </c>
      <c r="F52">
        <f t="shared" si="3"/>
        <v>2.3658840000000003</v>
      </c>
      <c r="G52">
        <f t="shared" si="4"/>
        <v>0.99774999999999991</v>
      </c>
      <c r="H52">
        <v>5.08</v>
      </c>
    </row>
    <row r="53" spans="1:8" x14ac:dyDescent="0.2">
      <c r="A53" s="1">
        <v>45806</v>
      </c>
      <c r="B53">
        <v>2231.6</v>
      </c>
      <c r="C53">
        <v>333.22221999999999</v>
      </c>
      <c r="D53">
        <v>25.05</v>
      </c>
      <c r="E53">
        <v>5.81</v>
      </c>
      <c r="F53">
        <f t="shared" si="3"/>
        <v>1.6239600000000007</v>
      </c>
      <c r="G53">
        <f t="shared" si="4"/>
        <v>1.5308799999999998</v>
      </c>
      <c r="H53">
        <v>4.97</v>
      </c>
    </row>
    <row r="54" spans="1:8" x14ac:dyDescent="0.2">
      <c r="B54">
        <v>2141.15789</v>
      </c>
      <c r="D54">
        <v>30.57</v>
      </c>
      <c r="F54">
        <f t="shared" si="3"/>
        <v>2.3592240000000002</v>
      </c>
      <c r="G54">
        <f t="shared" si="4"/>
        <v>1.4133052569999998</v>
      </c>
      <c r="H54">
        <v>4.97</v>
      </c>
    </row>
    <row r="55" spans="1:8" x14ac:dyDescent="0.2">
      <c r="B55">
        <v>2569.25</v>
      </c>
      <c r="D55">
        <v>30.95</v>
      </c>
      <c r="F55">
        <f t="shared" si="3"/>
        <v>2.40984</v>
      </c>
      <c r="G55">
        <f t="shared" si="4"/>
        <v>1.9698249999999997</v>
      </c>
      <c r="H55">
        <v>4.97</v>
      </c>
    </row>
    <row r="56" spans="1:8" x14ac:dyDescent="0.2">
      <c r="A56" s="1">
        <v>45813</v>
      </c>
      <c r="B56">
        <v>2331.75</v>
      </c>
      <c r="C56">
        <v>295.7</v>
      </c>
      <c r="D56">
        <v>40.33</v>
      </c>
      <c r="E56">
        <v>8.86</v>
      </c>
      <c r="F56">
        <f t="shared" si="3"/>
        <v>3.6592560000000001</v>
      </c>
      <c r="G56">
        <f t="shared" si="4"/>
        <v>1.6610749999999999</v>
      </c>
      <c r="H56">
        <v>5.79</v>
      </c>
    </row>
    <row r="57" spans="1:8" x14ac:dyDescent="0.2">
      <c r="B57">
        <v>1935</v>
      </c>
      <c r="D57">
        <v>40.520000000000003</v>
      </c>
      <c r="F57">
        <f t="shared" si="3"/>
        <v>3.6845640000000008</v>
      </c>
      <c r="G57">
        <f t="shared" si="4"/>
        <v>1.1452999999999998</v>
      </c>
      <c r="H57">
        <v>5.79</v>
      </c>
    </row>
    <row r="58" spans="1:8" x14ac:dyDescent="0.2">
      <c r="B58">
        <v>2255.9166700000001</v>
      </c>
      <c r="D58">
        <v>35</v>
      </c>
      <c r="F58">
        <f t="shared" si="3"/>
        <v>2.9493000000000009</v>
      </c>
      <c r="G58">
        <f t="shared" si="4"/>
        <v>1.5624916710000001</v>
      </c>
      <c r="H58">
        <v>5.79</v>
      </c>
    </row>
    <row r="59" spans="1:8" x14ac:dyDescent="0.2">
      <c r="A59" s="1">
        <v>45814</v>
      </c>
      <c r="B59">
        <v>2755.3333299999999</v>
      </c>
      <c r="C59">
        <v>254.53333000000001</v>
      </c>
      <c r="D59">
        <v>43.52</v>
      </c>
      <c r="E59">
        <v>6.29</v>
      </c>
      <c r="F59">
        <f t="shared" si="3"/>
        <v>4.0841640000000012</v>
      </c>
      <c r="G59">
        <f t="shared" si="4"/>
        <v>2.2117333289999999</v>
      </c>
      <c r="H59">
        <v>6.41</v>
      </c>
    </row>
    <row r="60" spans="1:8" x14ac:dyDescent="0.2">
      <c r="B60">
        <v>2363.3333299999999</v>
      </c>
      <c r="D60">
        <v>44.81</v>
      </c>
      <c r="F60">
        <f t="shared" si="3"/>
        <v>4.2559920000000009</v>
      </c>
      <c r="G60">
        <f t="shared" si="4"/>
        <v>1.7021333289999996</v>
      </c>
      <c r="H60">
        <v>6.41</v>
      </c>
    </row>
    <row r="61" spans="1:8" x14ac:dyDescent="0.2">
      <c r="B61">
        <v>2815.3333299999999</v>
      </c>
      <c r="D61">
        <v>43.57</v>
      </c>
      <c r="F61">
        <f t="shared" si="3"/>
        <v>4.0908240000000005</v>
      </c>
      <c r="G61">
        <f t="shared" si="4"/>
        <v>2.2897333289999997</v>
      </c>
      <c r="H61">
        <v>6.41</v>
      </c>
    </row>
    <row r="62" spans="1:8" ht="17" x14ac:dyDescent="0.25">
      <c r="A62" s="1">
        <v>45817</v>
      </c>
      <c r="B62">
        <v>3556.92308</v>
      </c>
      <c r="C62">
        <v>258.75</v>
      </c>
      <c r="D62">
        <v>48.95</v>
      </c>
      <c r="E62">
        <v>5.86</v>
      </c>
      <c r="F62">
        <f t="shared" si="3"/>
        <v>4.8074400000000015</v>
      </c>
      <c r="G62">
        <f t="shared" si="4"/>
        <v>3.2538000039999999</v>
      </c>
      <c r="H62" s="4">
        <v>8.64</v>
      </c>
    </row>
    <row r="63" spans="1:8" ht="17" x14ac:dyDescent="0.25">
      <c r="B63">
        <v>3472.6666700000001</v>
      </c>
      <c r="D63">
        <v>44.81</v>
      </c>
      <c r="F63">
        <f t="shared" si="3"/>
        <v>4.2559920000000009</v>
      </c>
      <c r="G63">
        <f t="shared" si="4"/>
        <v>3.144266671</v>
      </c>
      <c r="H63" s="4">
        <v>8.64</v>
      </c>
    </row>
    <row r="64" spans="1:8" ht="17" x14ac:dyDescent="0.25">
      <c r="B64">
        <v>3425.6666700000001</v>
      </c>
      <c r="D64">
        <v>49.29</v>
      </c>
      <c r="F64">
        <f t="shared" si="3"/>
        <v>4.8527280000000008</v>
      </c>
      <c r="G64">
        <f t="shared" si="4"/>
        <v>3.0831666709999994</v>
      </c>
      <c r="H64" s="4">
        <v>8.64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4e32bd2a-1ccd-49c1-a814-de8553946415}" enabled="1" method="Privileged" siteId="{22136781-9753-4c75-af28-68a078871eb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Lucas, Adam Chase</dc:creator>
  <cp:lastModifiedBy>Lucas, Adam Chase</cp:lastModifiedBy>
  <dcterms:created xsi:type="dcterms:W3CDTF">2025-05-13T18:28:35Z</dcterms:created>
  <dcterms:modified xsi:type="dcterms:W3CDTF">2025-06-10T01:10:07Z</dcterms:modified>
</cp:coreProperties>
</file>