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7945" windowHeight="12375"/>
  </bookViews>
  <sheets>
    <sheet name="喵喵卡" sheetId="1" r:id="rId1"/>
    <sheet name="品种" sheetId="2" r:id="rId2"/>
    <sheet name="猫招" sheetId="3" r:id="rId3"/>
    <sheet name="杂项" sheetId="4" r:id="rId4"/>
    <sheet name="附表" sheetId="5" state="hidden" r:id="rId5"/>
  </sheets>
  <externalReferences>
    <externalReference r:id="rId7"/>
  </externalReferences>
  <definedNames>
    <definedName name="APP">[1]人物卡!$AA$5</definedName>
    <definedName name="CON">[1]人物卡!$U$5</definedName>
    <definedName name="DEX">[1]人物卡!$AA$3</definedName>
    <definedName name="EDU">[1]人物卡!$AG$5</definedName>
    <definedName name="INT">[1]人物卡!$AA$7</definedName>
    <definedName name="Luck">[1]人物卡!$AG$7</definedName>
    <definedName name="POW">[1]人物卡!$AG$3</definedName>
    <definedName name="SIZ">[1]人物卡!$U$7</definedName>
    <definedName name="STR">[1]人物卡!$U$3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Administrator</author>
  </authors>
  <commentList>
    <comment ref="T4" authorId="0">
      <text>
        <r>
          <rPr>
            <b/>
            <sz val="9"/>
            <rFont val="宋体"/>
            <charset val="134"/>
          </rPr>
          <t>1D3×5</t>
        </r>
      </text>
    </comment>
    <comment ref="Z4" authorId="0">
      <text>
        <r>
          <rPr>
            <b/>
            <sz val="9"/>
            <rFont val="宋体"/>
            <charset val="134"/>
          </rPr>
          <t>(2D6+14)×5</t>
        </r>
      </text>
    </comment>
    <comment ref="AF4" authorId="0">
      <text>
        <r>
          <rPr>
            <b/>
            <sz val="9"/>
            <rFont val="宋体"/>
            <charset val="134"/>
          </rPr>
          <t>(2D6+6)×5</t>
        </r>
      </text>
    </comment>
    <comment ref="S6" authorId="0">
      <text>
        <r>
          <rPr>
            <sz val="9"/>
            <rFont val="宋体"/>
            <charset val="134"/>
          </rPr>
          <t>猫的品种和它的属性一样重要，人工育种导致不同的纯种猫之间产生了巨大的差异。
大多数猫都是家养短毛猫（domestic shorthairs），这个品种名称大致相当于杂种猫、土猫。到目前为止，这种品种是所有猫中最常见的，任何有“流浪”背景或喵招的猫肯定是其中之一。事实上，所有在街道上奔跑的NPC猫都是家养短毛猫。纯种猫可能只能在那些有专门开罐员的房子里找到。
从下方列表中选择一个品种。不同的品种各有优缺点，有些品种可以获得有用的喵招。</t>
        </r>
      </text>
    </comment>
    <comment ref="T6" authorId="0">
      <text>
        <r>
          <rPr>
            <b/>
            <sz val="9"/>
            <rFont val="宋体"/>
            <charset val="134"/>
          </rPr>
          <t>2D6×5</t>
        </r>
      </text>
    </comment>
    <comment ref="Z6" authorId="0">
      <text>
        <r>
          <rPr>
            <b/>
            <sz val="9"/>
            <rFont val="宋体"/>
            <charset val="134"/>
          </rPr>
          <t>3D6×5</t>
        </r>
      </text>
    </comment>
    <comment ref="AF6" authorId="0">
      <text>
        <r>
          <rPr>
            <b/>
            <sz val="9"/>
            <rFont val="宋体"/>
            <charset val="134"/>
          </rPr>
          <t>(3D6+3)×5</t>
        </r>
      </text>
    </comment>
    <comment ref="B8" authorId="0">
      <text>
        <r>
          <rPr>
            <sz val="9"/>
            <rFont val="宋体"/>
            <charset val="134"/>
          </rPr>
          <t>只有混种猫才能自选两个猫招，纯正猫的话其中一个猫招就是你的品种猫招</t>
        </r>
      </text>
    </comment>
    <comment ref="Z8" authorId="0">
      <text>
        <r>
          <rPr>
            <b/>
            <sz val="9"/>
            <rFont val="宋体"/>
            <charset val="134"/>
          </rPr>
          <t>(2D6+6)×5</t>
        </r>
      </text>
    </comment>
    <comment ref="AF8" authorId="0">
      <text>
        <r>
          <rPr>
            <b/>
            <sz val="9"/>
            <rFont val="宋体"/>
            <charset val="134"/>
          </rPr>
          <t>3D6×5</t>
        </r>
      </text>
    </comment>
    <comment ref="K14" authorId="0">
      <text>
        <r>
          <rPr>
            <b/>
            <sz val="9"/>
            <rFont val="宋体"/>
            <charset val="134"/>
          </rPr>
          <t>初始的SEN值等于意志POW</t>
        </r>
      </text>
    </comment>
    <comment ref="AB14" authorId="0">
      <text>
        <r>
          <rPr>
            <sz val="9"/>
            <rFont val="宋体"/>
            <charset val="134"/>
          </rPr>
          <t>理智（SAN）被一种新的属性所取代:感知（SEN)。这个属性代表了角色智慧的程度，能够做出类似于人类的行为，而不是被本能所支配。
一只猫如果经历了一些可怕的事情（如与怪物对抗，看到女主人的尸体等），就必须进行SEN检定，失败就会失去一定数量的SEN值——就像人类的SAN检定一样。
但是，与人类的SC不同，猫角色在受到惊吓时不会触发压力症，而是暂时陷入野性行为。不能进行明智的、有意识地行动。他会追逐老鼠而不是怪物。他会去寻找附近发情的猫，或者惊慌失措地逃到树上，一直待在那里，直到消防员把它救下来。详见“猫与疯狂”一节。</t>
        </r>
      </text>
    </comment>
    <comment ref="AF14" authorId="0">
      <text>
        <r>
          <rPr>
            <b/>
            <sz val="9"/>
            <rFont val="宋体"/>
            <charset val="134"/>
          </rPr>
          <t>Administrator:</t>
        </r>
        <r>
          <rPr>
            <sz val="9"/>
            <rFont val="宋体"/>
            <charset val="134"/>
          </rPr>
          <t xml:space="preserve">
初始值等于你的意志
此外一些猫招会影响一开始的感知值</t>
        </r>
      </text>
    </comment>
    <comment ref="T18" authorId="0">
      <text>
        <r>
          <rPr>
            <sz val="9"/>
            <rFont val="宋体"/>
            <charset val="134"/>
          </rPr>
          <t>所有调查员猫都有（EDU+INT)×2的点数用于技能学习。调查员猫的技能不分职业和个人。
调查员猫的技能值不受上限限制，如果需要，可以提高到99%甚至更高。如果你的调查员猫需要高于99%的技能，最好在创建调查员猫时就设定好，技能很难在游戏中很难提高。
括号内的数值是技能的基本值，如果守秘人允许，所有技能的基本值都是可以修改。部分技能效果与“克苏鲁的呼唤”规则书中描述的一致，在此将不再复述。</t>
        </r>
      </text>
    </comment>
    <comment ref="C19" authorId="0">
      <text>
        <r>
          <rPr>
            <b/>
            <sz val="9"/>
            <rFont val="宋体"/>
            <charset val="134"/>
          </rPr>
          <t>Climb (50%)</t>
        </r>
        <r>
          <rPr>
            <sz val="9"/>
            <rFont val="宋体"/>
            <charset val="134"/>
          </rPr>
          <t xml:space="preserve">
不变。但猫不能攀爬绳索。</t>
        </r>
      </text>
    </comment>
    <comment ref="T19" authorId="0">
      <text>
        <r>
          <rPr>
            <b/>
            <sz val="9"/>
            <rFont val="宋体"/>
            <charset val="134"/>
          </rPr>
          <t>Climb (50%)</t>
        </r>
        <r>
          <rPr>
            <sz val="9"/>
            <rFont val="宋体"/>
            <charset val="134"/>
          </rPr>
          <t xml:space="preserve">
不变。但猫不能攀爬绳索。</t>
        </r>
      </text>
    </comment>
    <comment ref="X19" authorId="0">
      <text>
        <r>
          <rPr>
            <b/>
            <sz val="9"/>
            <rFont val="宋体"/>
            <charset val="134"/>
          </rPr>
          <t>Scent (05%)</t>
        </r>
        <r>
          <rPr>
            <sz val="9"/>
            <rFont val="宋体"/>
            <charset val="134"/>
          </rPr>
          <t xml:space="preserve">
不变</t>
        </r>
      </text>
    </comment>
    <comment ref="C20" authorId="0">
      <text>
        <r>
          <rPr>
            <b/>
            <sz val="9"/>
            <rFont val="宋体"/>
            <charset val="134"/>
          </rPr>
          <t xml:space="preserve">Cthulhu Mythos(0%)
</t>
        </r>
        <r>
          <rPr>
            <sz val="9"/>
            <rFont val="宋体"/>
            <charset val="134"/>
          </rPr>
          <t>不变</t>
        </r>
      </text>
    </comment>
    <comment ref="T20" authorId="0">
      <text>
        <r>
          <rPr>
            <b/>
            <sz val="9"/>
            <rFont val="宋体"/>
            <charset val="134"/>
          </rPr>
          <t xml:space="preserve"> Cthulhu Mythos (0%)</t>
        </r>
        <r>
          <rPr>
            <sz val="9"/>
            <rFont val="宋体"/>
            <charset val="134"/>
          </rPr>
          <t xml:space="preserve">
不变。
</t>
        </r>
      </text>
    </comment>
    <comment ref="X20" authorId="0">
      <text>
        <r>
          <rPr>
            <b/>
            <sz val="9"/>
            <rFont val="宋体"/>
            <charset val="134"/>
          </rPr>
          <t>Scent (50%)</t>
        </r>
        <r>
          <rPr>
            <sz val="9"/>
            <rFont val="宋体"/>
            <charset val="134"/>
          </rPr>
          <t xml:space="preserve">
通过嗅嗅来识别事物、人等。猫主要是通过气味来分辨彼此的——如果一群猫被淋得浑身湿透，无法认出彼此，那就会出大麻烦了！</t>
        </r>
      </text>
    </comment>
    <comment ref="C21" authorId="0">
      <text>
        <r>
          <rPr>
            <b/>
            <sz val="9"/>
            <rFont val="宋体"/>
            <charset val="134"/>
          </rPr>
          <t>Cuteness(APP/2)</t>
        </r>
        <r>
          <rPr>
            <sz val="9"/>
            <rFont val="宋体"/>
            <charset val="134"/>
          </rPr>
          <t xml:space="preserve">
通过发出呼噜声、要求抚摸头部、可爱的表情、追逐自己的尾巴等方式，向人类和其他非猫科动物散发魅力。这一行为会吸引目标的注意力，使其对你产生好感。注意:小孩子会倾向于抓住可爱的小猫，把它们带回家，囚禁在自己房间里！(“哈气”是完全与“卖萌”相反的技能！)</t>
        </r>
      </text>
    </comment>
    <comment ref="T21" authorId="0">
      <text>
        <r>
          <rPr>
            <b/>
            <sz val="9"/>
            <rFont val="宋体"/>
            <charset val="134"/>
          </rPr>
          <t>Cuteness(APP/2)</t>
        </r>
        <r>
          <rPr>
            <sz val="9"/>
            <rFont val="宋体"/>
            <charset val="134"/>
          </rPr>
          <t xml:space="preserve">
通过发出呼噜声、要求抚摸头部、可爱的表情、追逐自己的尾巴等方式，向人类和其他非猫科动物散发魅力。这一行为会吸引目标的注意力，使其对你产生好感。注意:小孩子会倾向于抓住可爱的小猫，把它们带回家，囚禁在自己房间里！(“哈气”是完全与“卖萌”相反的技能！)</t>
        </r>
      </text>
    </comment>
    <comment ref="X21" authorId="0">
      <text>
        <r>
          <rPr>
            <b/>
            <sz val="9"/>
            <rFont val="宋体"/>
            <charset val="134"/>
          </rPr>
          <t>Sense Danger (10%)</t>
        </r>
        <r>
          <rPr>
            <sz val="9"/>
            <rFont val="宋体"/>
            <charset val="134"/>
          </rPr>
          <t xml:space="preserve">
 猫的第六感，会对迫在眉睫的危险发出警告——一种后颈皮毛竖起的感觉。在守秘人觉得合适，且不会影响模组剧情发展的情况下，可以使用这项技能。</t>
        </r>
      </text>
    </comment>
    <comment ref="C22" authorId="0">
      <text>
        <r>
          <rPr>
            <b/>
            <sz val="9"/>
            <rFont val="宋体"/>
            <charset val="134"/>
          </rPr>
          <t>Dodge(DEX/2)</t>
        </r>
        <r>
          <rPr>
            <sz val="9"/>
            <rFont val="宋体"/>
            <charset val="134"/>
          </rPr>
          <t xml:space="preserve">
除了在战斗中使用闪避，还可以用于敏捷行为的判定。例如，在不撞倒女主人最好的瓷器花瓶的情况下，偷偷穿过架子……</t>
        </r>
      </text>
    </comment>
    <comment ref="T22" authorId="0">
      <text>
        <r>
          <rPr>
            <b/>
            <sz val="9"/>
            <rFont val="宋体"/>
            <charset val="134"/>
          </rPr>
          <t>Dodge(DEX/2)</t>
        </r>
        <r>
          <rPr>
            <sz val="9"/>
            <rFont val="宋体"/>
            <charset val="134"/>
          </rPr>
          <t xml:space="preserve">
除了在战斗中使用闪避，还可以用于敏捷行为的判定。例如，在不撞倒女主人最好的瓷器花瓶的情况下，偷偷穿过架子……</t>
        </r>
      </text>
    </comment>
    <comment ref="X22" authorId="0">
      <text>
        <r>
          <rPr>
            <b/>
            <sz val="9"/>
            <rFont val="宋体"/>
            <charset val="134"/>
          </rPr>
          <t xml:space="preserve">Sleep (50%)
</t>
        </r>
        <r>
          <rPr>
            <sz val="9"/>
            <rFont val="宋体"/>
            <charset val="134"/>
          </rPr>
          <t>一旦睡着了，猫就可以使用[做梦]技能，将自己的思想转移到幻梦境中，而身体仍留在地球上。</t>
        </r>
      </text>
    </comment>
    <comment ref="C23" authorId="0">
      <text>
        <r>
          <rPr>
            <b/>
            <sz val="9"/>
            <rFont val="宋体"/>
            <charset val="134"/>
          </rPr>
          <t>Dream Lore(10%)</t>
        </r>
        <r>
          <rPr>
            <sz val="9"/>
            <rFont val="宋体"/>
            <charset val="134"/>
          </rPr>
          <t xml:space="preserve">
关于幻梦境的知识，包括那里的事物、地点和生物。在幻梦境中冒险一两次并成功存活的话，可以在幕间获得技能增加作为奖励（每次1D10左右）。</t>
        </r>
      </text>
    </comment>
    <comment ref="T23" authorId="0">
      <text>
        <r>
          <rPr>
            <b/>
            <sz val="9"/>
            <rFont val="宋体"/>
            <charset val="134"/>
          </rPr>
          <t>Dream Lore(10%)</t>
        </r>
        <r>
          <rPr>
            <sz val="9"/>
            <rFont val="宋体"/>
            <charset val="134"/>
          </rPr>
          <t xml:space="preserve">
关于幻梦境的知识，包括那里的事物、地点和生物。在幻梦境中冒险一两次并成功存活的话，可以在幕间获得技能增加作为奖励（每次1D10左右）。</t>
        </r>
      </text>
    </comment>
    <comment ref="X23" authorId="0">
      <text>
        <r>
          <rPr>
            <b/>
            <sz val="9"/>
            <rFont val="宋体"/>
            <charset val="134"/>
          </rPr>
          <t>Spot (25%)</t>
        </r>
        <r>
          <rPr>
            <sz val="9"/>
            <rFont val="宋体"/>
            <charset val="134"/>
          </rPr>
          <t xml:space="preserve">
不变。猫拥有夜视能力，所以除了绝对黑暗之外不会受到任何惩罚。</t>
        </r>
      </text>
    </comment>
    <comment ref="C24" authorId="0">
      <text>
        <r>
          <rPr>
            <b/>
            <sz val="9"/>
            <rFont val="宋体"/>
            <charset val="134"/>
          </rPr>
          <t>Dreaming(25%)</t>
        </r>
        <r>
          <rPr>
            <sz val="9"/>
            <rFont val="宋体"/>
            <charset val="134"/>
          </rPr>
          <t xml:space="preserve">
当你的身体在清醒世界中熟睡时，你能进入幻梦境并在那里活动。希望你把自己的身体留在安全的地方。</t>
        </r>
      </text>
    </comment>
    <comment ref="T24" authorId="0">
      <text>
        <r>
          <rPr>
            <b/>
            <sz val="9"/>
            <rFont val="宋体"/>
            <charset val="134"/>
          </rPr>
          <t xml:space="preserve">Dreaming(25%)
</t>
        </r>
        <r>
          <rPr>
            <sz val="9"/>
            <rFont val="宋体"/>
            <charset val="134"/>
          </rPr>
          <t>当你的身体在清醒世界中熟睡时，你能进入幻梦境并在那里活动。希望你把自己的身体留在安全的地方。</t>
        </r>
      </text>
    </comment>
    <comment ref="X24" authorId="0">
      <text>
        <r>
          <rPr>
            <b/>
            <sz val="9"/>
            <rFont val="宋体"/>
            <charset val="134"/>
          </rPr>
          <t>Stealth (50%)</t>
        </r>
        <r>
          <rPr>
            <sz val="9"/>
            <rFont val="宋体"/>
            <charset val="134"/>
          </rPr>
          <t xml:space="preserve">
不变</t>
        </r>
      </text>
    </comment>
    <comment ref="C25" authorId="0">
      <text>
        <r>
          <rPr>
            <b/>
            <sz val="9"/>
            <rFont val="宋体"/>
            <charset val="134"/>
          </rPr>
          <t xml:space="preserve">Familiarity(01%)
</t>
        </r>
        <r>
          <rPr>
            <sz val="9"/>
            <rFont val="宋体"/>
            <charset val="134"/>
          </rPr>
          <t>等同于信誉技能。它代表了你在特定地区（社区、地区、城镇等）的猫社会中有多知名和受信任。守秘人可以灵活裁定调查员猫地位初始数值，家族和领地关系，以及猫的个人行为，都可能对技能产生积极或消极的影响。</t>
        </r>
      </text>
    </comment>
    <comment ref="T25" authorId="0">
      <text>
        <r>
          <rPr>
            <b/>
            <sz val="9"/>
            <rFont val="宋体"/>
            <charset val="134"/>
          </rPr>
          <t xml:space="preserve">Familiarity(01%)
</t>
        </r>
        <r>
          <rPr>
            <sz val="9"/>
            <rFont val="宋体"/>
            <charset val="134"/>
          </rPr>
          <t>等同于信誉技能。它代表了你在特定地区（社区、地区、城镇等）的猫社会中有多知名和受信任。守秘人可以灵活裁定调查员猫地位初始数值，家族和领地关系，以及猫的个人行为，都可能对技能产生积极或消极的影响。</t>
        </r>
      </text>
    </comment>
    <comment ref="X25" authorId="0">
      <text>
        <r>
          <rPr>
            <b/>
            <sz val="9"/>
            <rFont val="宋体"/>
            <charset val="134"/>
          </rPr>
          <t>Streetwise (01%)</t>
        </r>
        <r>
          <rPr>
            <sz val="9"/>
            <rFont val="宋体"/>
            <charset val="134"/>
          </rPr>
          <t xml:space="preserve">
: 你对人类的环境有深入的了解——你擅长于翻找垃圾箱，寻找藏身之处，潜在伴侣或伙伴的下落。街头大师也有自己的房子——事实上，他们经常同时有几个人类！当猫在自然环境冒险，他们需要[自然知识]技能。</t>
        </r>
      </text>
    </comment>
    <comment ref="C26" authorId="0">
      <text>
        <r>
          <rPr>
            <b/>
            <sz val="9"/>
            <rFont val="宋体"/>
            <charset val="134"/>
          </rPr>
          <t>Fighting (Feline)(25%)</t>
        </r>
        <r>
          <rPr>
            <sz val="9"/>
            <rFont val="宋体"/>
            <charset val="134"/>
          </rPr>
          <t xml:space="preserve">
这个技能代表你的战斗和狩猎能力，猫有三种攻击手段和两种战技。
详见下方的表格。</t>
        </r>
      </text>
    </comment>
    <comment ref="T26" authorId="0">
      <text>
        <r>
          <rPr>
            <b/>
            <sz val="9"/>
            <rFont val="宋体"/>
            <charset val="134"/>
          </rPr>
          <t xml:space="preserve">Fighting (Feline)(25%)
</t>
        </r>
        <r>
          <rPr>
            <sz val="9"/>
            <rFont val="宋体"/>
            <charset val="134"/>
          </rPr>
          <t>这个技能代表你的战斗和狩猎能力，猫有三种攻击手段和两种战技。（详见下表）</t>
        </r>
      </text>
    </comment>
    <comment ref="X26" authorId="0">
      <text>
        <r>
          <rPr>
            <b/>
            <sz val="9"/>
            <rFont val="宋体"/>
            <charset val="134"/>
          </rPr>
          <t>Swim(10%)</t>
        </r>
        <r>
          <rPr>
            <sz val="9"/>
            <rFont val="宋体"/>
            <charset val="134"/>
          </rPr>
          <t xml:space="preserve">
不变。大多数猫会游泳，尽管它们不愿承认。</t>
        </r>
      </text>
    </comment>
    <comment ref="C27" authorId="0">
      <text>
        <r>
          <rPr>
            <b/>
            <sz val="9"/>
            <rFont val="宋体"/>
            <charset val="134"/>
          </rPr>
          <t>Hiss(50%)</t>
        </r>
        <r>
          <rPr>
            <sz val="9"/>
            <rFont val="宋体"/>
            <charset val="134"/>
          </rPr>
          <t xml:space="preserve">
通过拱起脊柱、后拉耳朵、吐唾沫哈气来威慑其他生物。可以用这个技能恐吓其他猫、动物、小孩或易受影响的人。看到猫如此表现的生物，无论是人还是动物，都需要通过一个的意志判定来保持镇静，否则他会后退或逃跑。</t>
        </r>
      </text>
    </comment>
    <comment ref="T27" authorId="0">
      <text>
        <r>
          <rPr>
            <b/>
            <sz val="9"/>
            <rFont val="宋体"/>
            <charset val="134"/>
          </rPr>
          <t xml:space="preserve">Hiss(50%)
</t>
        </r>
        <r>
          <rPr>
            <sz val="9"/>
            <rFont val="宋体"/>
            <charset val="134"/>
          </rPr>
          <t>通过拱起脊柱、后拉耳朵、吐唾沫哈气来威慑其他生物。可以用这个技能恐吓其他猫、动物、小孩或易受影响的人。看到猫如此表现的生物，无论是人还是动物，都需要通过一个的意志判定来保持镇静，否则他会后退或逃跑。</t>
        </r>
      </text>
    </comment>
    <comment ref="X27" authorId="0">
      <text>
        <r>
          <rPr>
            <b/>
            <sz val="9"/>
            <rFont val="宋体"/>
            <charset val="134"/>
          </rPr>
          <t>Track (20%)</t>
        </r>
        <r>
          <rPr>
            <sz val="9"/>
            <rFont val="宋体"/>
            <charset val="134"/>
          </rPr>
          <t xml:space="preserve">
不变。此技能可以与[嗅闻]混合使用</t>
        </r>
      </text>
    </comment>
    <comment ref="C28" authorId="0">
      <text>
        <r>
          <rPr>
            <b/>
            <sz val="9"/>
            <rFont val="宋体"/>
            <charset val="134"/>
          </rPr>
          <t>Human Language(INT/3)</t>
        </r>
        <r>
          <rPr>
            <sz val="9"/>
            <rFont val="宋体"/>
            <charset val="134"/>
          </rPr>
          <t xml:space="preserve">
该技能代表了你对人类语言方面知识的了解程度——包括阅读、理解和说话（最后一项只能在幻梦境中使用！)。大多数猫只懂主人或所处社区通用的语言。要懂得两种语言，猫需要第二种技能，例如人类语言（法语）或（拉丁语）。</t>
        </r>
      </text>
    </comment>
    <comment ref="T28" authorId="0">
      <text>
        <r>
          <rPr>
            <b/>
            <sz val="9"/>
            <rFont val="宋体"/>
            <charset val="134"/>
          </rPr>
          <t xml:space="preserve">Human Language(INT/3)
</t>
        </r>
        <r>
          <rPr>
            <sz val="9"/>
            <rFont val="宋体"/>
            <charset val="134"/>
          </rPr>
          <t>该技能代表了你对人类语言方面知识的了解程度——包括阅读、理解和说话（最后一项只能在幻梦境中使用！)。大多数猫只懂主人或所处社区通用的语言。要懂得两种语言，猫需要第二种技能，例如人类语言（法语）或（拉丁语）。</t>
        </r>
      </text>
    </comment>
    <comment ref="X28" authorId="0">
      <text>
        <r>
          <rPr>
            <b/>
            <sz val="9"/>
            <rFont val="宋体"/>
            <charset val="134"/>
          </rPr>
          <t>Wash(50%)</t>
        </r>
        <r>
          <rPr>
            <sz val="9"/>
            <rFont val="宋体"/>
            <charset val="134"/>
          </rPr>
          <t xml:space="preserve">
此技能有两个用途:保持清洁和保持健康。成功的[舔舔]技能可以恢复猫外表的可爱，消除任何对[卖萌]技能的惩罚。
猫的唾液含有促进愈合的物质。成功的[舔舔]技能可以清洗伤口，减少1点伤害。大成功可以治疗1D3点生命值。
一只有超过75%[舔舔]技能的聪明猫可能知道用布盖住同伴的伤口，或者用爪子压在伤口上止血。但猫不会知道手术或药物知识（例如“我的人类给我吃这些药片止痛”）。</t>
        </r>
      </text>
    </comment>
    <comment ref="C29" authorId="0">
      <text>
        <r>
          <rPr>
            <b/>
            <sz val="9"/>
            <rFont val="宋体"/>
            <charset val="134"/>
          </rPr>
          <t>Human Lore(EDU/5)</t>
        </r>
        <r>
          <rPr>
            <sz val="9"/>
            <rFont val="宋体"/>
            <charset val="134"/>
          </rPr>
          <t xml:space="preserve">
包括人类学、考古学、生物学、化学、地质学、历史学、法学、医学、博物学、药学、物理学、精神分析学等。这些知识被简单地归类成了一种。无论你的人类知识技能有多高，你也不会比拥有同等技能的人类知道得更多更深入。</t>
        </r>
      </text>
    </comment>
    <comment ref="T29" authorId="0">
      <text>
        <r>
          <rPr>
            <b/>
            <sz val="9"/>
            <rFont val="宋体"/>
            <charset val="134"/>
          </rPr>
          <t>Human Lore(EDU/5)</t>
        </r>
        <r>
          <rPr>
            <sz val="9"/>
            <rFont val="宋体"/>
            <charset val="134"/>
          </rPr>
          <t xml:space="preserve">
包括人类学、考古学、生物学、化学、地质学、历史学、法学、医学、博物学、药学、物理学、精神分析学等。这些知识被简单地归类成了一种。无论你的人类知识技能有多高，你也不会比拥有同等技能的人类知道得更多更深入</t>
        </r>
      </text>
    </comment>
    <comment ref="X29" authorId="0">
      <text>
        <r>
          <rPr>
            <b/>
            <sz val="9"/>
            <rFont val="宋体"/>
            <charset val="134"/>
          </rPr>
          <t>Yowl(50%)</t>
        </r>
        <r>
          <rPr>
            <sz val="9"/>
            <rFont val="宋体"/>
            <charset val="134"/>
          </rPr>
          <t xml:space="preserve">
深夜时，大多数人都在卧室对面的栅栏柱和墙上听到过这种声音，这是一种悲惨的、响亮的、可怜的嚎叫。嚎叫是猫彼此识别身份或恐吓他人的手段，常用于警告或求偶。当玩家试图给其他猫、动物和人类留下深刻印象或与之交流时，对此技能进行判定。</t>
        </r>
      </text>
    </comment>
    <comment ref="C30" authorId="0">
      <text>
        <r>
          <rPr>
            <b/>
            <sz val="9"/>
            <rFont val="宋体"/>
            <charset val="134"/>
          </rPr>
          <t>Insight (01%)</t>
        </r>
        <r>
          <rPr>
            <sz val="9"/>
            <rFont val="宋体"/>
            <charset val="134"/>
          </rPr>
          <t xml:space="preserve">
对猫和人类都适用。它的使用规则和效果与[心理学]相同。</t>
        </r>
      </text>
    </comment>
    <comment ref="T30" authorId="0">
      <text>
        <r>
          <rPr>
            <b/>
            <sz val="9"/>
            <rFont val="宋体"/>
            <charset val="134"/>
          </rPr>
          <t>Insight (01%)</t>
        </r>
        <r>
          <rPr>
            <sz val="9"/>
            <rFont val="宋体"/>
            <charset val="134"/>
          </rPr>
          <t xml:space="preserve">
对猫和人类都适用。它的使用规则和效果与[心理学]相同。</t>
        </r>
      </text>
    </comment>
    <comment ref="X30" authorId="0">
      <text>
        <r>
          <rPr>
            <b/>
            <sz val="9"/>
            <rFont val="宋体"/>
            <charset val="134"/>
          </rPr>
          <t>Hypnotise (20%)</t>
        </r>
        <r>
          <rPr>
            <sz val="9"/>
            <rFont val="宋体"/>
            <charset val="134"/>
          </rPr>
          <t xml:space="preserve">
只有持有催眠大师的喵招的猫会使用。技能效果详见[催眠大师]。</t>
        </r>
      </text>
    </comment>
    <comment ref="C31" authorId="0">
      <text>
        <r>
          <rPr>
            <b/>
            <sz val="9"/>
            <rFont val="宋体"/>
            <charset val="134"/>
          </rPr>
          <t>Jump (50%)</t>
        </r>
        <r>
          <rPr>
            <sz val="9"/>
            <rFont val="宋体"/>
            <charset val="134"/>
          </rPr>
          <t xml:space="preserve">
不变</t>
        </r>
      </text>
    </comment>
    <comment ref="T31" authorId="0">
      <text>
        <r>
          <rPr>
            <b/>
            <sz val="9"/>
            <rFont val="宋体"/>
            <charset val="134"/>
          </rPr>
          <t>Jump (50%)</t>
        </r>
        <r>
          <rPr>
            <sz val="9"/>
            <rFont val="宋体"/>
            <charset val="134"/>
          </rPr>
          <t xml:space="preserve">
不变</t>
        </r>
      </text>
    </comment>
    <comment ref="X31" authorId="0">
      <text>
        <r>
          <rPr>
            <b/>
            <sz val="9"/>
            <rFont val="宋体"/>
            <charset val="134"/>
          </rPr>
          <t>Throw (20%)</t>
        </r>
        <r>
          <rPr>
            <sz val="9"/>
            <rFont val="宋体"/>
            <charset val="134"/>
          </rPr>
          <t xml:space="preserve">
只有持有最佳投手的喵招的猫会使用。大多数猫都能把小物体抛向空中，但只有此技能能确保投掷的准确度。</t>
        </r>
      </text>
    </comment>
    <comment ref="C32" authorId="0">
      <text>
        <r>
          <rPr>
            <b/>
            <sz val="9"/>
            <rFont val="宋体"/>
            <charset val="134"/>
          </rPr>
          <t>Listen (40%)</t>
        </r>
        <r>
          <rPr>
            <sz val="9"/>
            <rFont val="宋体"/>
            <charset val="134"/>
          </rPr>
          <t xml:space="preserve">
不变</t>
        </r>
      </text>
    </comment>
    <comment ref="T32" authorId="0">
      <text>
        <r>
          <rPr>
            <b/>
            <sz val="9"/>
            <rFont val="宋体"/>
            <charset val="134"/>
          </rPr>
          <t>Listen (40%)</t>
        </r>
        <r>
          <rPr>
            <sz val="9"/>
            <rFont val="宋体"/>
            <charset val="134"/>
          </rPr>
          <t xml:space="preserve">
不变</t>
        </r>
      </text>
    </comment>
    <comment ref="C33" authorId="0">
      <text>
        <r>
          <rPr>
            <b/>
            <sz val="9"/>
            <rFont val="宋体"/>
            <charset val="134"/>
          </rPr>
          <t>Natural World (EDU/2)</t>
        </r>
        <r>
          <rPr>
            <sz val="9"/>
            <rFont val="宋体"/>
            <charset val="134"/>
          </rPr>
          <t xml:space="preserve">
强调猫视角下对于自然知识的认知。本技能主要用于野外、森林这类自然环境，如果猫在城市中冒险，他们需要[街头知识]技能。</t>
        </r>
      </text>
    </comment>
    <comment ref="T33" authorId="0">
      <text>
        <r>
          <rPr>
            <b/>
            <sz val="9"/>
            <rFont val="宋体"/>
            <charset val="134"/>
          </rPr>
          <t>Natural World (EDU/2)</t>
        </r>
        <r>
          <rPr>
            <sz val="9"/>
            <rFont val="宋体"/>
            <charset val="134"/>
          </rPr>
          <t xml:space="preserve">
 强调猫视角下对于自然知识的认知。本技能主要用于野外、森林这类自然环境，如果猫在城市中冒险，他们需要[街头知识]技能。</t>
        </r>
      </text>
    </comment>
    <comment ref="C34" authorId="0">
      <text>
        <r>
          <rPr>
            <b/>
            <sz val="9"/>
            <rFont val="宋体"/>
            <charset val="134"/>
          </rPr>
          <t xml:space="preserve">Navigate (25%)
</t>
        </r>
        <r>
          <rPr>
            <sz val="9"/>
            <rFont val="宋体"/>
            <charset val="134"/>
          </rPr>
          <t>利用猫的感官来确定方位，包括嗅觉、太阳位置、磁场和风。这种技能使猫在千里之外找到回家的路，或者在地下或完全黑暗的地方找到路。</t>
        </r>
      </text>
    </comment>
    <comment ref="T34" authorId="0">
      <text>
        <r>
          <rPr>
            <b/>
            <sz val="9"/>
            <rFont val="宋体"/>
            <charset val="134"/>
          </rPr>
          <t>Navigate (25%)</t>
        </r>
        <r>
          <rPr>
            <sz val="9"/>
            <rFont val="宋体"/>
            <charset val="134"/>
          </rPr>
          <t xml:space="preserve">
利用猫的感官来确定方位，包括嗅觉、太阳位置、磁场和风。这种技能使猫在千里之外找到回家的路，或者在地下或完全黑暗的地方找到路。</t>
        </r>
      </text>
    </comment>
  </commentList>
</comments>
</file>

<file path=xl/sharedStrings.xml><?xml version="1.0" encoding="utf-8"?>
<sst xmlns="http://schemas.openxmlformats.org/spreadsheetml/2006/main" count="544" uniqueCount="408">
  <si>
    <t>调查喵信息</t>
  </si>
  <si>
    <t>属性</t>
  </si>
  <si>
    <t>快捷导入，手机一般轻点两下就可以复制，电脑请先复制到下方的文本框</t>
  </si>
  <si>
    <t>姓名</t>
  </si>
  <si>
    <t>当前补正：0</t>
  </si>
  <si>
    <t>全技能导入，无简化，基本适合所有骰娘</t>
  </si>
  <si>
    <t>玩家</t>
  </si>
  <si>
    <t>时代</t>
  </si>
  <si>
    <t>1920s</t>
  </si>
  <si>
    <t>力量</t>
  </si>
  <si>
    <t>敏捷</t>
  </si>
  <si>
    <t>意志</t>
  </si>
  <si>
    <t>品种</t>
  </si>
  <si>
    <t>家养短毛猫（杂种猫）</t>
  </si>
  <si>
    <t>品种序号</t>
  </si>
  <si>
    <t>毛色</t>
  </si>
  <si>
    <t>性别</t>
  </si>
  <si>
    <t>体质</t>
  </si>
  <si>
    <t>外貌</t>
  </si>
  <si>
    <t>教育</t>
  </si>
  <si>
    <t>品种喵招</t>
  </si>
  <si>
    <t>喵招1</t>
  </si>
  <si>
    <t>冷暖不知（all-weather）</t>
  </si>
  <si>
    <t>猫招序号</t>
  </si>
  <si>
    <t>体型</t>
  </si>
  <si>
    <t>智力</t>
  </si>
  <si>
    <t>幸运</t>
  </si>
  <si>
    <t>猫招2</t>
  </si>
  <si>
    <t>爱现之王（best of show）</t>
  </si>
  <si>
    <t>生命值HP</t>
  </si>
  <si>
    <t>感知SEN</t>
  </si>
  <si>
    <t>魔力值MP</t>
  </si>
  <si>
    <t>知识KNOW</t>
  </si>
  <si>
    <t>移动力MOV</t>
  </si>
  <si>
    <t>电脑文本输入框，若不能使用，先复制到txt文档，再复制在QQ</t>
  </si>
  <si>
    <t>注意：属性和技能填写时请考虑血统和两个天赋技能</t>
  </si>
  <si>
    <t>标记</t>
  </si>
  <si>
    <t>技能名称</t>
  </si>
  <si>
    <t>初始</t>
  </si>
  <si>
    <t>猫招</t>
  </si>
  <si>
    <t>兴趣</t>
  </si>
  <si>
    <t>成功率</t>
  </si>
  <si>
    <t>☐</t>
  </si>
  <si>
    <t>攀爬</t>
  </si>
  <si>
    <t>神秘学</t>
  </si>
  <si>
    <t>克苏鲁神话</t>
  </si>
  <si>
    <t>——</t>
  </si>
  <si>
    <t>嗅闻</t>
  </si>
  <si>
    <t>卖萌</t>
  </si>
  <si>
    <t>危险察觉</t>
  </si>
  <si>
    <t>闪避</t>
  </si>
  <si>
    <t>睡觉</t>
  </si>
  <si>
    <t>幻梦境知识</t>
  </si>
  <si>
    <t>侦查</t>
  </si>
  <si>
    <t>做梦</t>
  </si>
  <si>
    <t>潜行</t>
  </si>
  <si>
    <t>地位</t>
  </si>
  <si>
    <t>街头知识</t>
  </si>
  <si>
    <t>战斗（猫）</t>
  </si>
  <si>
    <t>游泳</t>
  </si>
  <si>
    <t>哈气</t>
  </si>
  <si>
    <t>追踪</t>
  </si>
  <si>
    <t>人类语言</t>
  </si>
  <si>
    <t>舔舔</t>
  </si>
  <si>
    <t>人类知识</t>
  </si>
  <si>
    <t>嚎叫</t>
  </si>
  <si>
    <t>洞察</t>
  </si>
  <si>
    <t>催眠</t>
  </si>
  <si>
    <t>跳跃</t>
  </si>
  <si>
    <t>投掷</t>
  </si>
  <si>
    <t>聆听</t>
  </si>
  <si>
    <t>自然知识</t>
  </si>
  <si>
    <t>导航</t>
  </si>
  <si>
    <t>战斗</t>
  </si>
  <si>
    <t>格斗</t>
  </si>
  <si>
    <t>攻击</t>
  </si>
  <si>
    <t>伤害</t>
  </si>
  <si>
    <t>描述</t>
  </si>
  <si>
    <t>伤害加值
DB</t>
  </si>
  <si>
    <t>啃咬</t>
  </si>
  <si>
    <r>
      <rPr>
        <sz val="11"/>
        <rFont val="等线"/>
        <charset val="134"/>
      </rPr>
      <t>1D</t>
    </r>
    <r>
      <rPr>
        <sz val="11"/>
        <rFont val="等线"/>
        <charset val="134"/>
      </rPr>
      <t>4</t>
    </r>
  </si>
  <si>
    <t>成功擒抱住对手后，猫可以通过一个成功地啃咬咬断猎物的脊椎，从而杀死小型猎物。</t>
  </si>
  <si>
    <t>撕裂</t>
  </si>
  <si>
    <r>
      <rPr>
        <sz val="11"/>
        <color theme="1"/>
        <rFont val="等线"/>
        <charset val="134"/>
        <scheme val="minor"/>
      </rPr>
      <t>2D3+DB</t>
    </r>
  </si>
  <si>
    <t>成功擒抱住对手后，猫可以通过后腿撕裂腹部扯出肠子，
也可以用来斩首敌人。</t>
  </si>
  <si>
    <t>体格</t>
  </si>
  <si>
    <t>搔挠</t>
  </si>
  <si>
    <r>
      <rPr>
        <sz val="11"/>
        <rFont val="等线"/>
        <charset val="134"/>
      </rPr>
      <t>1D3</t>
    </r>
    <r>
      <rPr>
        <sz val="11"/>
        <rFont val="等线"/>
        <charset val="134"/>
      </rPr>
      <t>+DB</t>
    </r>
  </si>
  <si>
    <t>猫有锋利的前爪。你可以骚挠两次。</t>
  </si>
  <si>
    <t>擒抱</t>
  </si>
  <si>
    <t>不变。近距离接触时咬住、控制或压制对手。</t>
  </si>
  <si>
    <t>致命猫袭</t>
  </si>
  <si>
    <t>详见杂项中的额外规则</t>
  </si>
  <si>
    <t>携带物品</t>
  </si>
  <si>
    <t>猫咪介绍</t>
  </si>
  <si>
    <t>注意：猫咪不能携带超过两件物品（包括食物）重量小于100g</t>
  </si>
  <si>
    <t>毛发长短和手感</t>
  </si>
  <si>
    <t>出身</t>
  </si>
  <si>
    <t>铲屎官相关</t>
  </si>
  <si>
    <t>思想与信念</t>
  </si>
  <si>
    <t>神话相关</t>
  </si>
  <si>
    <t>特质</t>
  </si>
  <si>
    <t>第三类接触</t>
  </si>
  <si>
    <t>遇到了</t>
  </si>
  <si>
    <t>获得的结果</t>
  </si>
  <si>
    <t>备注</t>
  </si>
  <si>
    <t>累计</t>
  </si>
  <si>
    <t>伤口和疤痕</t>
  </si>
  <si>
    <t>例：米-戈</t>
  </si>
  <si>
    <t>SEN-3.克苏鲁神话+5</t>
  </si>
  <si>
    <t>第一次神话疯狂</t>
  </si>
  <si>
    <t>恐惧症和狂躁症</t>
  </si>
  <si>
    <t>请填写背景故事（有模组要求填写铲屎官相关信息，具体看模组和kp）</t>
  </si>
  <si>
    <t>法术一览</t>
  </si>
  <si>
    <t>伙伴（包括铲屎官跟别的猫猫）</t>
  </si>
  <si>
    <t>猫猫经历</t>
  </si>
  <si>
    <t>法术名称</t>
  </si>
  <si>
    <t>使用代价</t>
  </si>
  <si>
    <t>作用</t>
  </si>
  <si>
    <t>名字</t>
  </si>
  <si>
    <t>注释</t>
  </si>
  <si>
    <t>经历模组</t>
  </si>
  <si>
    <t>模组后的变化</t>
  </si>
  <si>
    <t>例：灰色束缚</t>
  </si>
  <si>
    <t>8mp 1d6san 1h</t>
  </si>
  <si>
    <t>可以控制死去的人</t>
  </si>
  <si>
    <t>序号</t>
  </si>
  <si>
    <t>血统</t>
  </si>
  <si>
    <t>品种优点</t>
  </si>
  <si>
    <t>品种缺点</t>
  </si>
  <si>
    <t>介绍</t>
  </si>
  <si>
    <t>自选</t>
  </si>
  <si>
    <t>无</t>
  </si>
  <si>
    <t>是最常遇到的品种，这些杂种猫包括大多数家猫、农场猫和流浪猫。因为混血统，理论上他们可能出现任何外貌特征或组合。虽然任何颜色和体型都是可能的，但最常见的体型是中等大小，强壮有力，平均长度，肌肉发达的腿，有一条长长的尾巴。
家养短毛猫是典型的捕鼠专家。他们无处不在，无论是生活在野外还是与人类为伴，这使他们变得聪明、自信和独立。尽管他们时常表现得懒散，但他们野生或半野生的生活锻炼出了健康的体质和发达的狩猎、玩耍本能。除了独来独往或特别害羞的个体，他们对人类都很友好。
这个品种在角色创建上是完全自由的。作为一个标准模板，它没有任何优点或缺点</t>
  </si>
  <si>
    <t>以上内容只是对世界上各种各样的猫的一个简述，可以为不熟悉猫的玩家和守谜人提供一些想法。更多关于猫的信息或个别品种的具体信息，可以查阅文献或搜索互联网获取。
如果想要设计一个新的品种，守谜人应该确保该品种的优点和缺点能力平衡。</t>
  </si>
  <si>
    <t>阿比西尼亚猫、索马里猫</t>
  </si>
  <si>
    <t>无畏或开门能手</t>
  </si>
  <si>
    <t>初始攀爬技能+10%</t>
  </si>
  <si>
    <t>初始嚎叫技能-10%，且嚎叫技能最高不能超过50%</t>
  </si>
  <si>
    <t>阿比西尼亚猫和埃及猫是最古老的猫品种之一，最接近古埃及人所崇敬的优雅、苗条的猫女神的理想形象。它们可能是法布（Falb，所有猫的祖先）猫的直系后裔，在1868年英国军队远征埃塞俄比亚后被引入欧洲。
阿比西尼亚猫通常是黄褐色的，它们的鼻呈砖红色，边缘为黑色。皮毛异常厚实，非常短而细腻，有时呈黑色或深褐色，色调从铜红色到蓝灰色和浅黄到银色皆有。中等体型，身材苗条，但肌肉发达，头部呈拱形，耳朵大而宽。眼睛呈绿色、蜜黄色或榛子色，周围有一条黑色的眼睑线，呈轻微的杏仁状，眼距同样宽，给人一种敏锐的感觉。索马里猫的皮毛稍长，尾巴浓密，除此之外，这两个品种几乎有着相同的起源和特征。
阿比西尼亚人非常喜欢和人类在一起，他们信任他人，可爱，勇敢，很少发出叫声。总的来说，他们很聪明，喜欢攀爬，很多猫都可以在没有帮助的情况下开门。他们性情温和，性格开朗，但如果独处太久，就会变得抑郁。
扮演一只阿比西尼亚猫时，应当牢记他们是勇敢的猫——同样他们很容易粗心大意，或是陷入恶作剧之中！</t>
  </si>
  <si>
    <t>英国蓝猫、英国短毛猫</t>
  </si>
  <si>
    <t xml:space="preserve"> 无处不瞌睡</t>
  </si>
  <si>
    <t>初始睡觉技能+10%。临时疯狂表上的“拼死战斗”症状被“飞快逃命”替代。</t>
  </si>
  <si>
    <t>体质-5</t>
  </si>
  <si>
    <t>英国蓝猫的起源无法确定，有很多说法认为他们与迦太基人、维京人和“十字军”有关系。尽管如此，英国蓝猫与欧洲短毛猫有着血缘关系，人们也经常会将英国蓝猫与夏特尔猫（Chartreux）混淆。这种猫的毛又厚又软，呈蓝色的，有点像羊毛，有点难以打理。这种猫非常强壮，胸部和头部都很宽，肌肉发达，同时体重也很重。它们的眼睛不是橙色的就是黄色的。
英国蓝猫是一种非常忠诚的宠物，喜欢人类的陪伴。偶尔会有猫决定过独立的生活，但他们大多数是“真正的”家猫和懒骨头——直到被挪开他们才会被动地离开自己打盹的地方。他们对食物充满兴趣，可能会吃个不停。他们非常低调，很少咄咄逼人，不需要经常被爱抚或带出去玩耍。总之，他们是典型的家猫。
在“喵苏鲁的呼唤”中，尽管英国蓝猫有大体积和高力量，但他们更出名的是智力优势，而不是运动优势。它们的初始睡觉技能是60%，所以如果这只大家伙在玩耍时开始打盹也就不足为奇了。值得庆幸的是，凭借他们的品种喵招，他们可能会在醒来时找到解决手头问题的绝妙方法！</t>
  </si>
  <si>
    <t>夏特尔猫</t>
  </si>
  <si>
    <t>做猫无胆</t>
  </si>
  <si>
    <r>
      <rPr>
        <sz val="11"/>
        <color rgb="FF000000"/>
        <rFont val="微软雅黑 Light"/>
        <charset val="134"/>
      </rPr>
      <t>力量+</t>
    </r>
    <r>
      <rPr>
        <sz val="11"/>
        <color rgb="FF000000"/>
        <rFont val="微软雅黑 Light"/>
        <charset val="134"/>
      </rPr>
      <t>5</t>
    </r>
  </si>
  <si>
    <t>嚎叫技能最高不能超过60%，并且技能使用的效果会较差</t>
  </si>
  <si>
    <t>由于外表相似，夏特尔猫经常被与英国蓝猫混淆，然而他们是不同的。夏特尔猫是卡尔特修道士在中世纪的法国所培育的品种，直到1971年才传入美国。
他们的蓝色毛发又短又厚，可以防水。他们的身体强壮、紧凑、肌肉发，胸部、背部和肩膀都很宽，腿中等长度，爪子出奇地精致。它们的口鼻相对于身体来说相当短，这使得夏特尔猫看起来像是随时都在微笑。耳朵一般是中等大小或偏小，靠在一起，而眼睛很大，呈铜色或深橙色。夏特尔猫是安静且强大的品种，满是威严。他们通常对人类忠诚和深情，但不咄咄逼人，他们的个体性格特征从高冷到活泼都有可能。他们从不咆哮，比其他品种更容易被噪音吓到。
在“喵苏鲁的呼唤”中，角色对噪音的反应由守秘人自行决定。如果SEN检定失败，可能会造成短期震慑、恐惧（甚至跳上天花板）。性格特别开朗的夏特尔可以将初始可爱度+10%，但他必须扮演出这种性格特质。</t>
  </si>
  <si>
    <t>埃及猫</t>
  </si>
  <si>
    <t>喵招大师</t>
  </si>
  <si>
    <t>速度+5，移动+2，初始地位技能+10%</t>
  </si>
  <si>
    <t>拥有“好奇心”喵招的缺点，但是不会获得该喵招的正面效果</t>
  </si>
  <si>
    <t>尼亚猫一样，埃及猫也是一种非常古老的品种，如今在埃及仍然受到人类的尊敬。据称，直到20世纪初，古埃及都禁止将这种动物出口到海外。当然，这并不能阻止1920年代足智多谋的人们尝试偷渡……也许是在从帝王谷的考古探险成功归来之后？不管怎样，这个品种直到20世纪50年代才在北美广泛分布。
埃及猫的毛为中长长度，通常有三种颜色:银色、青铜色和烟色，都带有黑色的圆形斑纹。他们的皮毛非常细腻、柔滑、厚实，骨架优雅而肌肉发达。他们的身体中等长度，腿也一样，有着精致的椭圆形爪子。头部呈楔形，略呈圆角，多数额头上有“圣甲虫”或“' m '型标记。鼻子短，耳朵稍尖，眼睛杏仁状，淡绿色。
埃及猫是非常深情和顽皮的猫，作为活泼的品种，他们对每个人和每件事都非常好奇（有些人可能会说过度好奇）。它们喜欢坐在人们的腿上或肩膀上让人抱着，学习新技能很快。有些个体甚至可以拴上皮带带着去散步。而另一些，据说会把爪子托成杯状，从手里喝水。
在“喵苏鲁的呼唤”中，应该注意因这个品种过剩的好奇心引起的危机，以及它在古埃及的起源。两者都可能是造成冒险发生的原因。</t>
  </si>
  <si>
    <t>缅因猫</t>
  </si>
  <si>
    <t>大猫一只</t>
  </si>
  <si>
    <t>体质+5，力量+5，力量可以超过最大值15</t>
  </si>
  <si>
    <t>这是一个典型的美国东北品种，很适合用这个品种创建“喵苏鲁的呼唤”角色。有些人认为，这种品种源于一只猫和浣熊的交配，当然，这是无稽之谈。更可信的说法是，缅因起源于18世纪欧洲长毛猫的培育。
缅因猫在整个11世纪都非常受欢迎，直到1911年，这个品种却几乎消失了，直到1960年代或1990年代才回归。虽然缅因猫更有可能出现在煤气灯时代或现代，但也可能存在于1920年代。这个品种的长毛外套让他们可以在最寒冷的冬天行动，还可以帮助他们捕猎老鼠。他们是笨重的猫科动物（事实上，他们是最大的猫之一，重达20磅），既强大又肌肉发达。这种动物外形独特，大耳朵上的长毛使它的脸看起来像山猫或山猫，脖子上的一圈毛像狮子的鬃毛，尾巴非常浓密。就颜色而言，所有的颜色都有可能的。
缅因猫是非常友好和聪明的猫，有趣且自信。他们对周围的环境很感兴趣，总是想在主人身边，会跟着主人从一个房间走到另一个房间。他们体型庞大，但他们是温和的动物。据说是他们拥有人类——而不是人类拥有他们！作为调查员猫，缅因猫是强悍的全能型选手。</t>
  </si>
  <si>
    <t>马恩岛猫</t>
  </si>
  <si>
    <t>飞跃者</t>
  </si>
  <si>
    <t>移动+1，初始跳跃技能+10%</t>
  </si>
  <si>
    <t>APP- 5，它们不寻常的无尾突变让其他猫感到不安</t>
  </si>
  <si>
    <t>马恩岛猫被称为无尾猫（尽管实际上它们可能有全尾、短尾或根本没有尾巴），来自英格兰海岸外的马恩岛。他们的存在可以追溯到航海时代的航运贸易，但这些猫的起源是不确定的，这种无尾突变到底是从岛上的猫开始的还是从船上的猫开始的还不得而知。不管怎样，这个品种自1920年代以来就在美国得到了认可。
马恩岛猫可能是长毛的，也可能是短毛的，但不论长短都有双层毛以抵御寒冷。短毛的毛坚硬而有光泽，长毛则同丝般柔软的。它们长而肌肉发达的后腿提供了惊人的速度和跳跃能力。在性格方面，他们经常与一个人或一个家庭建立联系，并表现出一些特殊的特质，例如，马恩岛猫猫会把玩具埋起来，过段时间再把它们捡起来。</t>
  </si>
  <si>
    <t>波斯猫/安哥拉猫</t>
  </si>
  <si>
    <t>看我吐毛球！</t>
  </si>
  <si>
    <r>
      <rPr>
        <sz val="11"/>
        <color rgb="FF000000"/>
        <rFont val="微软雅黑 Light"/>
        <charset val="134"/>
      </rPr>
      <t>教育+</t>
    </r>
    <r>
      <rPr>
        <sz val="11"/>
        <color rgb="FF000000"/>
        <rFont val="微软雅黑 Light"/>
        <charset val="134"/>
      </rPr>
      <t>5</t>
    </r>
  </si>
  <si>
    <t>敏捷-5。由于他的长皮毛，当事件陷入混乱时，舔舔技能将很难成功！</t>
  </si>
  <si>
    <t>这是一个古老的品种，以其毛茸茸的长毛（有60种颜色）和短的扁鼻子而闻名。在1920年代，这种猫还没有被选择性繁殖，那时候的安哥拉猫仍然有一张“正常”的脸，一个巨大而结实的身材，胸部有毛，还有一条毛茸茸的尾巴。
波斯猫喜欢安静、舒适的生活，喜欢在温暖的客厅里享受乐趣。波斯猫非常依赖于人，这也难怪现代波斯猫要求它的皮毛经常被刷和梳理（在野外，现代波斯猫活不了多久）。早期的安哥拉猫不那么敏感，也不以人为中心，但它们也觉得住所的舒适非常重要。</t>
  </si>
  <si>
    <t>俄罗斯蓝猫</t>
  </si>
  <si>
    <t>攀爬者</t>
  </si>
  <si>
    <t>初始攀爬技能+10%，初始卖萌技能+10%</t>
  </si>
  <si>
    <t>初始地位技能-10%，因为羞涩而降低了影响力和声誉。</t>
  </si>
  <si>
    <t>种猫是俄国沙皇宫廷的旧客，以“大天使猫”的名字为人所知，于1860年被引进英国。俄罗斯蓝猫的身体紧凑，有一个圆头和橙色或绿色的眼睛。它短而浓密的皮毛呈现天然的银蓝色。从1940到1950年代以来，人们将其与暹罗猫的人工育种，在一定程度上改变了俄罗斯蓝猫品种，使其颜色变得更灰，并引入了独特的花纹。
虽然俄罗斯蓝猫看起来优雅迷人，但它们实际上是内敛害羞的，需要小心对待（如果成功的话，它们会永远忠于它们的主人）。这种羞怯意味着它们很少和其他品种的猫交朋友，而只是容忍他们，或者达成一种互利的交易。绝育的雄性尤其需要爱，有时在渴望得到爱的过程中表现得有些愚蠢。除此之外，俄罗斯蓝猫是优秀的跑步者和攀登者。他们被普遍认为是所有猫品种最具吸引力的品种之一。</t>
  </si>
  <si>
    <t>暹罗猫</t>
  </si>
  <si>
    <t>好奇心</t>
  </si>
  <si>
    <t>智力+5，初始嚎叫技能+20%</t>
  </si>
  <si>
    <t>需要关注，容易嫉妒。</t>
  </si>
  <si>
    <t>一个非常古老、非常有名的品种。这些猫起源于暹罗（今天的泰国），它们以矜持和傲慢而闻名，但这种刻板印象并不总是正确的。
暹罗猫最著名的颜色是奶油色的皮毛，深棕色的耳朵、脸、尾巴和爪子。他们的身材健壮，耳朵的大而宽，毛短，细，容易照顾。在1920年代常见的是不太明显的三角形头，而现在更圆滑和尖锐型更受欢迎。它们的眼睛中等大小，杏仁状，通常是冰蓝色的。
暹罗猫是声音最大的猫之一，一有机会就会嚎叫。如果他们的人类做事不带上他们（不管是什么事），他们就会嫉妒捣乱。他们是非常聪明的动物，有些可以学会叼取指定物品，而有些则可以用一个简单的玩具自娱自乐好几个小时。无人陪伴会使他们变得不开心，通常需要至少一个暹罗伴侣来避免他们陷入抑郁。更糟糕的是，如果把他们单独放在封闭的空间里，他们会变得非常淘气。一个聪明的守秘人肯定会利用这个特性，把暹罗猫锁在一个陌生的小房间里，房间里满是昂贵的瓷器小摆设……</t>
  </si>
  <si>
    <t>西伯利亚猫</t>
  </si>
  <si>
    <t>冷暖不知</t>
  </si>
  <si>
    <t>体质+5，初始跳跃技能+20%</t>
  </si>
  <si>
    <t>初始嚎叫技能-10%</t>
  </si>
  <si>
    <t>西伯利亚猫至少有1000年的历史，在该地区恶劣的气候中幸存下来，成为俄罗斯的国猫（大致相当于美国和欧洲的家养短毛猫）。西伯利亚猫在1871年首次在英国被认证，但直到1990年才正式进口到美国。因此，在1920年代，美洲不存在本地繁育的西伯利亚猫，他们都是由欧洲人带来的。
西伯利亚猫有三层被毛，其中有浓密的底毛和长长的护毛，具有防风雨的特性。他们的轮廓非常圆——大大的圆眼睛、圆圆的耳朵和圆圆的脸——由于他们那厚厚的皮毛，除了春天很少脱落，所以在冬天他们的体型似乎一直都在增加。作为肌肉发达、体重沉重的动物（雄性体重可达20磅），他们的后腿比前腿稍长，这使得他们能够灵活地跳跃。
性格方面，它们忠诚、安静、善于交际，经常跟着主人在房子里转。它们对小孩子非常有耐心，被形容为性情“像狗”。的确，与大多数猫不同，西伯利亚猫不会突然一拍猫脑袋突然冲入隔壁房间，然后再立刻逃跑，把沿途的物品和人撞得乱七八糟。
在1920年代，他们的主要人类语言应该是俄语，需要额外的点数来获得英语技能。应该鼓励玩家在扮演时带上俄罗斯口音:可以参考《rounders》中的Malkovich（注：搜索电影名只找到了《赌王之王》，但是电影简介看起来是美国电影，我没有看过这部电影不是很确定是不是它）和《星际迷航》中的契科夫。</t>
  </si>
  <si>
    <t>伯曼猫</t>
  </si>
  <si>
    <t>依赖</t>
  </si>
  <si>
    <t>通常被称为“圣猫”，也被称为“西藏寺庙的猫”，他的名字来自一个关于被谋杀的缅甸牧师的传说，他的灵魂转移到了他心爱的猫身上。虽然关于这个品种的真正起源没有确切的说法，但我们所知的是在第一次世界大战结束时，一对伯曼猫被带到法国，成为欧洲第一对被认可的繁殖猫。直到今天，伯曼猫在法国仍然非常受欢迎。
伯曼猫有中等重的长身体和相对短而有力的圆爪腿。丝绸般的皮毛的颜色与暹罗猫非常相似，面部、耳朵、爪子和尾巴通常是深棕色或灰蓝色，而其余的皮毛则是蛋壳色。值得注意的是，伯曼猫与其他猫不同，它们的爪子通常是白色的，就像手套一样。根据传说，这是因为第一只伯曼猫把爪子放在祭司身上并受到了祝福。它们的大眼睛几乎总是圆的，呈深蓝色。
在性格上，伯曼猫既不是特别稳重也不是特别活跃，但他们喜欢互动和拥抱——就像暹罗猫一样，他们可能会过度依恋一个人。一般来说，按照猫的标准，伯曼猫普遍被认为是非常“文明”的，它们与其他动物相处得很好，不会傲慢，或是过分淘气、嫉妒。
在“喵苏鲁的呼唤”中，伯曼猫应当有一位特定人物成为他的重要之人。失去那个人可能会导致特别严重的精神问题，而这种失去重要之人的威胁可能会刺激伯曼猫表现出非凡的、令人难以置信的勇敢！</t>
  </si>
  <si>
    <t>缅甸猫</t>
  </si>
  <si>
    <t>催眠大师</t>
  </si>
  <si>
    <t>初始卖萌技能+10%，初始意志（POW）+5，初始智力（INT）+5</t>
  </si>
  <si>
    <t>初始导航技能、危险察觉技能和自然知识技能-10%</t>
  </si>
  <si>
    <t>虽然巧克力色的暹罗在19世纪初就被引入英国，但在20世纪这个品种已经在旧金山灭绝了。直到1930年，约瑟夫·汤普森博士从缅甸带回了一只迷人的胡桃棕色雌性暹罗猫，名叫黄茂。他对自己的猫进行了人工育种，这使得他的缅甸猫与传统的暹罗猫有着截然不同的特征。
缅甸猫是一种肌肉发达、体重惊人的猫科动物，被形容为“长着甜美圆脸的牛头犬”。他们的被毛很短，呈紫褐色，质地柔顺光滑。现在人类也培育出了一些较浅的颜色，包括蓝色、淡紫色、红色和奶油色。
缅甸猫是一种顽皮、聪明的猫，他们善于通过自己迷人的个性来统治自己的家——包括家里的人和其他宠物。他们非常喜欢社交，对于眼前发生的任何事情都充满好奇想要掺和进去，总是想知道关着的门后面或锡罐里有什么。
几乎所有的缅甸猫都有一双生动活泼的大眼睛，他们擅长用自己的眼睛蛊惑人类。但也是因为习惯于操控他人，他们很难自己捕捉猎物，击退敌人，或避开汽车。
然从历史上看，1920年代在美国不太可能遇到缅甸猫，但守秘人可以允许像黄茅那样的缅甸猫被人类带来美国。所以缅甸猫的人类母语为缅甸语，需要额外的技能点来获得英语语言技能。</t>
  </si>
  <si>
    <t>柯尼斯卷毛猫</t>
  </si>
  <si>
    <t>最佳投手</t>
  </si>
  <si>
    <r>
      <rPr>
        <sz val="11"/>
        <color rgb="FF000000"/>
        <rFont val="微软雅黑 Light"/>
        <charset val="134"/>
      </rPr>
      <t>敏捷+</t>
    </r>
    <r>
      <rPr>
        <sz val="11"/>
        <color rgb="FF000000"/>
        <rFont val="微软雅黑 Light"/>
        <charset val="134"/>
      </rPr>
      <t>5</t>
    </r>
  </si>
  <si>
    <t>这些小猫的外貌与古埃人对猫的描述相似，但它们起源于1950年左右，诞生于英国康沃尔郡的一个谷仓中。柯尼斯卷毛猫在猫中也是独一无二的，他们毛短而卷曲，柔软得令人难以置信，像是被修剪过的天鹅绒。
他们的头部相对较小，耳朵很大，身体有点像灵缇，背部无弓，胸部呈桶状，腿又长又细。尽管外表精致，但柯尼斯卷毛猫肌肉发达，速度快，能够做出快速起步、急刹车、急转弯或是跳高等动作。</t>
  </si>
  <si>
    <t>科拉特猫</t>
  </si>
  <si>
    <t>初始听力类技能+10%</t>
  </si>
  <si>
    <t>当遇使猫分心的情况时，需要进行感知（SEN）判定，失败会导致科拉特猫无法动弹或逃跑。不能持有冷暖不知（All-Weather）喵招。</t>
  </si>
  <si>
    <t>科拉特猫是一种非常古老的泰国品种，被认为是大城时期（公元1350 - 1767年）《猫咪诗歌（The Cat-Book Poems）》中发现的十七只吉猫之一，据说泰国国王拉玛五世以其原产省份命名了这种动物。在今天的泰国，科拉特猫也被称为“si-sawat”猫（发音为see-sah- wat，一种灰色的花籽），有时被作为结婚礼物赠送。
1900年，这个品种被带到了英国，但没有引起什么轰动（他被误认为是暹罗猫的变种），直到1959年才进入美国。因此，1920年代美国的科拉特猫可能是由泰国主人带入境的。
科拉特猫是一种美丽而独特的猫，他们的蓝黑色皮毛有银色尖端，给人一种闪闪发光的“光晕”效果。他们的眼睛是铝绿色的，头呈心形的，体重惊人地重。一些个体皮毛有微弱的斑点或条纹，另一些有弯曲的尾巴，这两种情况会被一些饲养者或迷信的人认为是不吉利的象征。
科拉特猫的听觉和嗅觉非常强大，这意味着他们很容易被突然的声音和气味吓到。特别大的噪音或者强烈的气味（无论是令人不快的还是诱人的，比如发情期的雌性）可能会导致科拉特猫触发感知（SEN）判定。
科拉特猫是一种深情的品种，热衷于掺和进主人的每一项活动中。在游戏中他们非常活跃专注，虽然他们喜欢人类的陪伴，但他们不喜欢陌生人，也不会跟陌生人走。他们甚至有办法从未去过的地方找到回家的路。
1920年代他们主要存在于泰国，人类母语为泰语，需要额外的技能点来获得英语语言技能。</t>
  </si>
  <si>
    <t>土耳其樊猫</t>
  </si>
  <si>
    <t>我爱游泳</t>
  </si>
  <si>
    <t>初始游泳技能+40%</t>
  </si>
  <si>
    <t>土耳其梵猫（发音为“vawn”音同“lawn”）起源于土耳其东部Van湖附近。1955年，第一对用于繁殖的土耳其梵猫正式抵达英国。直到1982年土耳其梵猫才被引入美国。土耳其梵猫非常罕见，被认为是土耳其的国宝，那个年代的土耳其梵猫最有可能是跟着他土耳其主人到达的美国。
土耳其梵猫常被误认为土耳其安哥拉猫，他们都起源于土耳其。然而，土耳其安哥拉猫的外表更精致，体型更小，有长长的丝绸般的皮毛和尖尖的脸。土耳其梵猫体型较大，肌肉发达，面部圆润，皮毛中等长度且防水。
这个品种有两个显著的特点。第一点，土耳其梵猫头部和尾部有橙色斑纹，身体其他部分全是白色的。第二点，他们喜欢水，经常被称为“游泳猫”。他们会在湖泊和游泳池里戏水，而家猫喜欢在厕所里玩水龙头。土耳其梵猫聪明而顽皮，虽然他们很容易就能学会人类的指令，但他们并不善于社交。
1920年代他们的母语应该是土耳其语（或亚美尼亚语，库尔德语等），需要额外的技能点来获得英语语言技能。</t>
  </si>
  <si>
    <t>每只猫可以拥有两种喵招，一种是品种赋予的天赋喵招，一种是玩家可以自由选择的喵招（家养短毛猫可以自选两种喵招）。
有些喵招需要满足前置条件后才能获得。
此外，所有的猫天生拥有“九条命”喵招。所有的猫都本能地拥有“月球（幻梦境）跳跃”技能，尽管有些猫并不知道自己拥有这种技能
注意:有些喵招可以提高判定的成功等级，将大失败变成失败，失败变成成功，但是成功不会变成大成功。在双方技能对抗平局的情况下，通过喵招提高判定的成功等级可以打败对方。</t>
  </si>
  <si>
    <t xml:space="preserve">
如果守秘人或玩家想要创造自己的喵招，应该遵循以下方针，以确保它与现有喵招相匹配，而不会过强或过弱。
◆ 你的喵招叫什么？ 喵招的名字应该与猫有关，简短而有趣。
◆ 你的喵招有前置条件吗？ 有前置条件的喵招通常可以提高技能判定成功等级或获得新技能。
◆ 你的喵招有什么作用？ 描述喵招的特征，提供充足的背景信息，这将有助于玩家进行扮演。
◆ 这个喵招会改变属性吗？ 改变属性的情况下，喵招会使一个属性增加10%。
◆ 这个喵招能改变技能吗？ 通常情况下，喵招最多使受影响的技能增加20%。受影响的可以是一种技能，也可以是三种或四种技能中进行选择。
◆ 这个喵招能提高技能判定的成功等级吗？ 选择一个受其影响的技能。有前置条件的喵招可以提高相关技能的成功等级。
◆ 这个喵招有什么特殊效果吗？ 描述一下这个喵招是做什么的，以及它能起作用的条件，有些喵招只在技能判定或特殊情况时被激活。有特殊效果的喵招需要有趣但简洁的激活条件，以鼓励玩家进行富有想象力的扮演。
◆ 这个喵招有什么额外的特点吗？ 有些喵招会为使用者提供特殊的优势。确保你创造的优势适合这个喵招，并确保描述要简洁具体。并且建议限制这些特殊的喵招，在每次游戏中只能使用一次或两次。
◆ 这个喵招有缺点吗？ 一个喵招越强大或有用，它在使用时就越有可能出现副作用。这些缺点不应该让玩家感到疲惫，甚至导致游戏中断，它应该成为扮演中的一份乐趣。</t>
  </si>
  <si>
    <t>喵招名</t>
  </si>
  <si>
    <t>说明</t>
  </si>
  <si>
    <t>前置条件</t>
  </si>
  <si>
    <t>体质（CON）</t>
  </si>
  <si>
    <t>你不会被寒冷、大风、雨水或是炎热影响。这个喵招使你的体质（CON）+10。</t>
  </si>
  <si>
    <t>西伯利亚猫（Siberian）</t>
  </si>
  <si>
    <t xml:space="preserve">
外表（APP）
</t>
  </si>
  <si>
    <t>你曾在猫展上获得冠军。
这个喵招可以使你的卖萌技能判定的成功等级提高一级。</t>
  </si>
  <si>
    <t>天生爱现（show cat）</t>
  </si>
  <si>
    <t>越咬越起劲（bite off more）</t>
  </si>
  <si>
    <t xml:space="preserve">
力量（STR）
</t>
  </si>
  <si>
    <t>你可能看起来并不强壮，但你的固执弥补了力量上的不足，就算用光浑身力气，你也会一只猫把那只美味且肥硕的野鸡拖回家。这个喵招使你的力量（STR）+10。</t>
  </si>
  <si>
    <t>无畏（brave）</t>
  </si>
  <si>
    <t>意志（POW）</t>
  </si>
  <si>
    <t>你很勇敢，可以毫无畏惧地应对任何情况或敌人。这个技巧可以使你的初始SEN+20。</t>
  </si>
  <si>
    <t>阿比西尼亚猫，不能持有胆小猫喵招</t>
  </si>
  <si>
    <t>暴徒（bravo）</t>
  </si>
  <si>
    <t>敏捷（DEX）</t>
  </si>
  <si>
    <t>拥抱了原始咆哮之后，你渴望与猫的敌人战斗，为巴斯顿在战场上争取荣耀。找到敌人！玩弄敌人！打败敌人！吃掉敌人！
你的初始闪避技能为（（敏捷DEX/2)+10)%，初始战斗（猫科）技能为35%。</t>
  </si>
  <si>
    <t>大猫一只（bruiser）</t>
  </si>
  <si>
    <t>体型（SIZ）</t>
  </si>
  <si>
    <t>你身材高大，骨骼结实，可能还有大爪子。这个喵招将提高你的伤害加成，例如从－ 2变成-1，并且不会改变你的体型（SIZ）。</t>
  </si>
  <si>
    <t>怪盗猫（cat burglar）</t>
  </si>
  <si>
    <t>智力（INT）</t>
  </si>
  <si>
    <t>你善于鬼鬼祟祟地进进出出，偷取贵重物品。拥有此喵招，从攀爬、跳跃或潜行中选择两个技能，初始值从60%开始。</t>
  </si>
  <si>
    <t>开门能手（ Open Doors）</t>
  </si>
  <si>
    <t>捕鸟能手（catch bird）</t>
  </si>
  <si>
    <t>在没有压力的情况下，你可以自动成功捕捉鸟类、蝙蝠、大型昆虫等飞行生物。
在战斗或对抗之类的压力场景下，你将在战斗（猫科）和跳跃判定上获得奖励骰。这枚奖励骰不是一次性的，在压力场景中将持续存在。守秘人可以自行决定，这枚奖励骰是否会与捕虫能手的奖励骰叠加。</t>
  </si>
  <si>
    <t>捕虫能手（catch Vermin）</t>
  </si>
  <si>
    <t>捕鱼能手（catch fish）</t>
  </si>
  <si>
    <t>在没有压力的情况下，你可以把任何小于或等于你体型的鱼从水里抓出来。
在战斗或对抗之类的压力场景下，对手是体格（SIZ）两倍大于你的水生生物时，你将在战斗（猫科）判定上获得奖励骰。由守秘人自行决定，与其他水中生物战斗时（例如在陆地上与章鱼搏斗）是否会获得奖励骰的效果。</t>
  </si>
  <si>
    <t>捕兔能手（catch rabbits）</t>
  </si>
  <si>
    <t>在没有压力的情况下，你可以自动成功捕捉兔子、野兔和其他类似大小的动物。
在战斗或对抗之类的压力场景下，对手是体格（SIZ）两倍大于你的生物时，你将在战斗（猫科）判定上获得奖励骰。这枚奖励骰不是一次性的，在压力场景中将持续存在，且不会与捕虫能手的奖励骰叠加。</t>
  </si>
  <si>
    <t>捕虫能手（catch vermin）</t>
  </si>
  <si>
    <t>在没有压力的情况下，你可以自动成功捕捉或杀死小型害虫，比如蟑螂和老鼠。
在战斗或对抗之类的压力场景下，对手是体格（SIZ）与你相当或小于你的生物时，你将在战斗（猫科）判定上获得奖励骰。这枚奖励骰不是一次性的，在压力场景中将持续存在。</t>
  </si>
  <si>
    <t>死抓不放（cling）</t>
  </si>
  <si>
    <t>你可以毫不费力地牢牢抓住任何粗糙的表面（窗帘、毛绒家具、人们的毛衣）好几分钟不松爪。你必须在不受他人干扰的状态下，通过成功的攀爬判定施展这个喵招。</t>
  </si>
  <si>
    <t>好奇心（curious）</t>
  </si>
  <si>
    <t>你很容易被那些不同寻常的事物吸引走注意力。这个喵招可以将你的聆听、嗅闻和侦查技能判定结果提高一个成功等级。</t>
  </si>
  <si>
    <t>鸡同鸭讲（doolittle）</t>
  </si>
  <si>
    <t>这个喵招使你可以听懂一种特定的非人类物种（如狗、羊、鸟等）的语言。如果想要能够理解两种生物的语言，需要两个鸡同鸭讲喵招，以此类推。
请注意，这个喵招只是让你可以听懂其他生物的语言，由守谜人决定你是否能说这种语言，大部分情况下需要配合其他技能判定才能让另一只生物知道你想表达什么（有时甚至可以用于驱使其他生物帮你忙）。</t>
  </si>
  <si>
    <t>需要守谜人许可才能拥有此喵招</t>
  </si>
  <si>
    <t>魔法灵猫（familiar）</t>
  </si>
  <si>
    <t>你的前饲主是个邪教分子。这个喵招使你的初始克苏鲁神话技能为5%，初始神秘学技能为15%。你的初始感知（SEN）-5。这个喵招还允许你选择和学习魔法（见下文）。
如果守谜人同意，你可能还没有离开邪教徒饲主身边（他们将由守谜人控制，不能保证他们对你友善）。</t>
  </si>
  <si>
    <t>农场猫（farm cat）</t>
  </si>
  <si>
    <t>你在农场长大，熟悉四季变化、作物和牲畜的基本情况。这个喵招将使你的CON+10。如果你愿意，可以额外拥有一个鸡同鸭讲喵招。</t>
  </si>
  <si>
    <t>不能是纯种猫</t>
  </si>
  <si>
    <t>障碍跑能手（fence runner）</t>
  </si>
  <si>
    <t>你经常在附近进行跑酷，了解最近的捷径，熟悉哪些地方存在着狗和麻烦的障碍物最好避开。这个喵招将你的敏捷（DEX）+10，并让你在领土附近区域进行导航判定时获得一枚奖励骰。</t>
  </si>
  <si>
    <t xml:space="preserve">前置条件：无
</t>
  </si>
  <si>
    <t>野猫（feral）</t>
  </si>
  <si>
    <t>你完全恢复了野生猫的生存方式。这个喵招允许你消费感知（SEN）兑换战斗和生存类的技能。每1点感知（SEN）兑换2点技能点，最多可以消费10点感知（SEN）。</t>
  </si>
  <si>
    <t>不能拥有家猫或天生爱现喵招</t>
  </si>
  <si>
    <t>长须（fine whiskers）</t>
  </si>
  <si>
    <t>外表（APP）或智力（INT）</t>
  </si>
  <si>
    <t>你的胡子又细又长，这不仅使你看起来格外好看，它们还能帮助你威慑其他猫，还能在黑暗中行走时为你提供帮助。这个喵招使你的初始哈气技能为6%，初始导航技能为35%开始。</t>
  </si>
  <si>
    <t>洞若观火（fish for tea?）</t>
  </si>
  <si>
    <t>只要没有明显的危险，而且对方没有对你表现出敌意（例如人类向你投喂、跟踪你或是允许你睡在他们的腿上），你只需轻轻眨一眨眼就可以说服一个人类为你做事。
需要通过一个成功的洞察判定来使用这个喵招。</t>
  </si>
  <si>
    <t>变声（Rumblepuss）</t>
  </si>
  <si>
    <t>依赖（fixation）</t>
  </si>
  <si>
    <t>属性：意志（POW）</t>
  </si>
  <si>
    <t>你痴迷于一个人类（通常是你的主人，但也可能是其他人）。如果你需要迅速找到这个人，或是你需要营救他们时，在通过一个成功的运气判定后，你可以使用出任何你原本不会使用的喵招。一场游戏中最多使用两次本喵招。</t>
  </si>
  <si>
    <t>天眼（ghost sight）</t>
  </si>
  <si>
    <t>你的感官适应了灵质的世界，使你可以看到其他猫看不到的东西。
这个喵招使你可以通过成功的危险察觉判定看到魔法效果，如附魔、守护痕迹或虚空裂缝。你可以通过困难成功的危险察觉判定看到隐形的怪物，如鬼魂、星之精等。
注意，这个喵招并不一定必然奏效，如果守谜人有需要，某些法术可以完全或部分规避该喵招的效果。并且，看到不该看的东西后造成的感知（SEN）损失是无法被规避的……</t>
  </si>
  <si>
    <t>家猫（house cat）</t>
  </si>
  <si>
    <t>教育（EDU）</t>
  </si>
  <si>
    <t>你和你的“开罐器”一起住在环境良好的房子里。你知道人类的家庭是如何（或应该如何）运作的，对人类心理也有一点了解这个喵招使你的教育（EDU）+10。</t>
  </si>
  <si>
    <t>不能拥有野猫喵招</t>
  </si>
  <si>
    <t>催眠大师（hypnotise）</t>
  </si>
  <si>
    <t>你能蛊惑人类的思想。你的初始催眠技能为20%。虽然你不能和人类说话，但你的目光会让他们恍惚一两分钟，这个喵对动物也很有效。
如果将催眠技能用在猫的同伴身上，你就能使用出催眠技能的全部效果（参考“克苏鲁的呼唤”规则书第65页，对催眠的介绍）。</t>
  </si>
  <si>
    <t>猫总在高处（i was always up here）</t>
  </si>
  <si>
    <t>只要你能看到合适的攀爬路径，你就可以爬到任何高点。你只需要宣言自己如此行动了，不需要通过攀爬判定或是消耗时间。但只有在没有其他猫或人看着你的情况下，你才能使用此喵招。</t>
  </si>
  <si>
    <t>猫爪着地（land on paws）</t>
  </si>
  <si>
    <t>你总是用脚爪着地。当从高处跳下时，这个喵招可以将你的跳跃技能判定的成功等级提高一级。并且，你只会受到最低数值的坠落伤害。</t>
  </si>
  <si>
    <t>飞跃者（leap）</t>
  </si>
  <si>
    <t>力量（STR）</t>
  </si>
  <si>
    <t>你可以飞跃很远的距离，或是向上跳达很高的高度。这个喵招将使你的跳跃距离增加一倍（通常在8到12英尺之间）!</t>
  </si>
  <si>
    <t>月球（幻梦境）跳跃（leap to the moon）</t>
  </si>
  <si>
    <t>本能</t>
  </si>
  <si>
    <t>这个喵招允许你在幻梦境中快速旅行，通过空间跳跃到达其他世界。例如，月亮是黑夜中最受欢迎的踏足地，可以用作穿越梦境的路标。虽然所有的猫都能做到这一点，但有些猫并不知道自己拥有这种能力，他可能需要导师指引之后才能施展此喵招。</t>
  </si>
  <si>
    <t>捕鼠传奇（legendary mouser）</t>
  </si>
  <si>
    <t>你很可能是某位伟大的捕鼠传奇的后代，对于老鼠和其他小动物来说你就是恐怖的魔王。拥有本喵招的猫非常受人类重视，尤其是在农村地区。当你狩猎时，这个喵招会将以下所有技能判定结果提高一个成功等级:嗅闻、跳跃、潜行或追踪。</t>
  </si>
  <si>
    <t>狮心（lion heart）</t>
  </si>
  <si>
    <t>当你面对恐怖的神话生物时可以表现出无畏的勇气。拥有这个喵招，如果你的感知（SEN）判定失败，你可以自己选择自己的野性行为表现。</t>
  </si>
  <si>
    <t>不能拥有做猫无胆喵招</t>
  </si>
  <si>
    <t>江洋大盗（master thief）</t>
  </si>
  <si>
    <t>你是经验丰富的怪盗，以潜入那些不可能进入的地方为豪。这个喵招可以让你所有的攀爬、跳跃或潜行技能判定结果提高一个成功等级。</t>
  </si>
  <si>
    <t>魔镜观测者（mirror gazer）</t>
  </si>
  <si>
    <t>你可以在静止凝视镜中自己几分钟后，透过镜子大致看到另一个地方正在发生什么。你可以选择一个你至少去过一次的熟悉的地方，并将观测画面停留1D4分钟。如果守秘人允许，高POW的猫还可以使用镜像观测幻梦境。
使用此喵招需要通过意志（POW）判定。初始成功等级是极难成功。每消耗2魔法值，需要的成功等级将降低一级，直到普通成功。</t>
  </si>
  <si>
    <t>九条命（nine lives）</t>
  </si>
  <si>
    <t>猫是幸运的，据说能躲过死亡九次。
当某个判定将导致你在清醒世界死亡时，每一幕你都有一次机会使用此喵招进行重新掷骰（不论这个判定是你的、同伴的或者守秘人的，都可以进行重骰）。如果你有其他的喵招可以提高判定的成功等级，这些喵招也可以被用于重骰中。如果命运女神眷顾你，你就可以逃过死亡，继续游戏。
你最多只能使用这个喵招8次，记得在你的角色表上记录下使用的次数。</t>
  </si>
  <si>
    <t>开门（open doors）</t>
  </si>
  <si>
    <t>你可以打开封闭的但没有上锁门，还可以使用门闩和马桶冲水等杠杆机械结构。此喵招允许你不进行敏捷（DEX）判定就完成此操作。
不会此喵招的猫必须通过一个极难成功的敏捷（DEX）判定才能打开关闭的门或使用杠杆。</t>
  </si>
  <si>
    <t>屋顶赛跑选手（rooftop runner）</t>
  </si>
  <si>
    <t>敏捷（DEX）或智力（INT）</t>
  </si>
  <si>
    <t>你是穿越城镇的专家，擅长于从这个屋顶跳至另一个屋顶，知晓所有最快的路线。这个喵招使你的初始闪避技能为（敏捷DEX/2）+20%，并且默认你对该区域及其潜在的危险都有所了解。</t>
  </si>
  <si>
    <t>变声（rumblepuss）</t>
  </si>
  <si>
    <t>外表（APP）</t>
  </si>
  <si>
    <t>你可以随心所欲地发出响亮而低沉的咕噜声。这个喵招将你的卖萌技能判定结果提高一个成功等级。
此外，只要你在接受治疗时持续咕噜咕噜叫，那你每天可以额外恢复1点生命值。</t>
  </si>
  <si>
    <t>行如风（run like the wind）</t>
  </si>
  <si>
    <t>你比别的猫跑得都快。这个喵招将使得你的移动+2，此效果可以与其他喵招叠加。</t>
  </si>
  <si>
    <t>做猫无胆（scaredy cat）</t>
  </si>
  <si>
    <t>你对危险和大声的噪音反应过度，这个喵招允许你不需要随机投骰决定野性行为，而是直接选择“飞快逃命”（表现表中的1）。如果没有其他猫拥有此喵招，接下来的一轮行动，你会比其他猫要先行动。</t>
  </si>
  <si>
    <t>学者（scholar）</t>
  </si>
  <si>
    <t>你可以阅读一种人类语言。如果想要能够阅读两种人类语言，需要两个学者喵招，以此类推。
猫可以使用打字机（或者是现代的文字处理机，又或者是撕下报纸标题上的字母重新拼贴）来与人类进行文字交流。猫只会在极端情况下（或者它们认为自己不会暴露的情况下）才会选择用这种方式交流。
尝试这样做需要一个成功的人类语言判定和一个困难成功的敏捷判定（敏捷判定可以用类似的技能替代）。</t>
  </si>
  <si>
    <t>家猫</t>
  </si>
  <si>
    <t>暗影行者（shadow walker）</t>
  </si>
  <si>
    <t>你可以潜入一个影子，再从一段距离之外的另一个影子中离开。两个影子不需要彼此可视，但必须在（POW/5）米之内。在黄昏或晚上（也许在日全食期间也可以），并且没有目击者的情况下，这个喵招才能生效。
使用这个喵招需要一个成功的潜行判定，并消耗5点魔法值。如果使用失败，你会撞到一个坚固的东西，造成1点伤害，并发出令人尴尬的“咚”声！</t>
  </si>
  <si>
    <t>你是一只参加过猫展的纯种猫。你对其他获奖猫、猫主人、猫展工作人员和猫爱好者都有所了解。这个喵招将你的外表（APP）+10。</t>
  </si>
  <si>
    <t>纯种猫，不能拥有野猫喵招</t>
  </si>
  <si>
    <t>无处不瞌睡（sleep on it）</t>
  </si>
  <si>
    <t>你的灵光一现总是发生在睡觉时！如果你的技能或喵招判定失败了，你可以小睡一会儿，然后重新进行一次判定。（这需要你处于非危险的位置，并通过一个成功的睡觉技能判定）。</t>
  </si>
  <si>
    <t>英国短毛猫</t>
  </si>
  <si>
    <t>名侦探（seuth）</t>
  </si>
  <si>
    <t>你总是保持好奇，喜欢挑战谜题。如果你愿意，你会成为名侦探。
拥有这个喵招，你已在以下技能中挑选两项，成长10%：聆听、嗅闻、侦查或追踪。
如果在行动中你们漏过了关键线索，你可以要求你的守秘人给予提示，向你们提供一个之前场景中被忽略的线索。
守秘人提供的这条线索应该是有价值的。</t>
  </si>
  <si>
    <t>流浪猫（stray）</t>
  </si>
  <si>
    <t>你没有家，也没有主人。你可以自由决定你是为何成为的流浪猫，你是否喜欢流浪猫的身份。你的初始街头知识为20%。</t>
  </si>
  <si>
    <t>最佳投手（throw things）</t>
  </si>
  <si>
    <t>你知道如何用爪子捡起东西将它他们丢出去。拥有这个喵招，你的初始投掷技能为20%。</t>
  </si>
  <si>
    <t>猫老大（top cat）</t>
  </si>
  <si>
    <t>你是小巷的霸主，甚至可以率领猫群。你知道街上有什么，知道哪里是获取信息、找到食物或是安稳睡觉的好地方。这个喵招使你的地位或街头知识技能判定结果提高一个成功等级。</t>
  </si>
  <si>
    <t>喵招大师（trickmeister）</t>
  </si>
  <si>
    <t>你很擅长学习。每次游戏，你都可以通过一个成功的幸运（LUCK）判定来模仿其他品种的喵招。在冒险结束后，你可以永久学会任何你成功模仿的喵招。</t>
  </si>
  <si>
    <t>看我毛球（uh oh furball!）</t>
  </si>
  <si>
    <t>你可以大声地呕吐出一个毛球，使在场的每个人类都停止他们正在做的事情，并带着恐惧和厌恶的心情看向你，这会维持1D4回合的时间。人类会盯着你，从而失去对其他事情的注意力。如果目击者身陷险境，这个喵招的效果将会失效。
这个喵招每次游戏只能使用一次。</t>
  </si>
  <si>
    <t>脚边打转（under the feet）</t>
  </si>
  <si>
    <t>你可以通过一个成功的闪避判定来绊倒一个人类，守秘人可以决定被绊倒的人是否失去了行动能力（或受伤）。
没有这个喵招的猫还需要通过幸运（LUCK）判定，以避免人类在绊倒时踩到或压到自己。</t>
  </si>
  <si>
    <t>恐惧凝视（unsettling stare）</t>
  </si>
  <si>
    <t>你的目光会让人紧张。你可以通过一个成功的洞察判定使一个人类感到不安，并尽快离开你的附近。</t>
  </si>
  <si>
    <t>游荡者（wanderer）</t>
  </si>
  <si>
    <t>你决定抛开你的猫族的利益，在幻梦境中闯出自己的天地。别人可能会说你冷漠，但你知道你只是足够独立，并且你坚信自己绝不输任何猫或人。拥有这个喵招，你的初始幻梦境知识为30%。</t>
  </si>
  <si>
    <t>我爱游泳（water lover）</t>
  </si>
  <si>
    <t>你喜欢水和游泳。这个喵招使你的游泳技能判定结果提高一个成功等级。</t>
  </si>
  <si>
    <t>土耳其梵猫</t>
  </si>
  <si>
    <t>额外规则</t>
  </si>
  <si>
    <r>
      <rPr>
        <sz val="12"/>
        <color rgb="FF000000"/>
        <rFont val="宋体"/>
        <charset val="134"/>
      </rPr>
      <t>1.猫薄荷</t>
    </r>
    <r>
      <rPr>
        <sz val="12"/>
        <color rgb="FF000000"/>
        <rFont val="Times New Roman"/>
        <charset val="134"/>
      </rPr>
      <t xml:space="preserve">
</t>
    </r>
    <r>
      <rPr>
        <sz val="12"/>
        <color rgb="FF000000"/>
        <rFont val="宋体"/>
        <charset val="134"/>
      </rPr>
      <t>大多数猫都喜欢猫薄荷，非常喜欢。
就算最懒散的猫，适量的猫薄荷也会让他在接下来的5—20分钟内变得活泼、敏捷、顽皮。一旦药效消失，猫至少在两个小时内不会再受到同样的影响。
猫在面对猫薄荷提取物或猫薄荷叶子时必须进行SEN判定（难度取决于猫薄荷的强度）以抵抗诱惑，当然，他们也可以不做抵抗，主动服用猫薄荷。如果判定失败，猫必须与猫薄荷互动数分钟（包括嗅闻，在猫薄荷上打滚，咀嚼它，到处追逐，或是处于恍惚发呆状态），时长相当于投掷出的效果时间的一半。
过了这段时间，猫可以继续去做自己的事情，但仍然处于猫薄荷的影响下，直到效果时间结束。如果在此期间发生了战斗，猫薄荷的效果时间会再缩短一半。
受猫薄荷作用下的猫会得到奖励骰。奖励骰子可以用于</t>
    </r>
    <r>
      <rPr>
        <sz val="12"/>
        <color rgb="FF000000"/>
        <rFont val="宋体"/>
        <charset val="134"/>
      </rPr>
      <t>[</t>
    </r>
    <r>
      <rPr>
        <sz val="12"/>
        <color rgb="FF000000"/>
        <rFont val="宋体"/>
        <charset val="134"/>
      </rPr>
      <t>敏捷</t>
    </r>
    <r>
      <rPr>
        <sz val="12"/>
        <color rgb="FF000000"/>
        <rFont val="宋体"/>
        <charset val="134"/>
      </rPr>
      <t>]</t>
    </r>
    <r>
      <rPr>
        <sz val="12"/>
        <color rgb="FF000000"/>
        <rFont val="宋体"/>
        <charset val="134"/>
      </rPr>
      <t>、</t>
    </r>
    <r>
      <rPr>
        <sz val="12"/>
        <color rgb="FF000000"/>
        <rFont val="宋体"/>
        <charset val="134"/>
      </rPr>
      <t>[</t>
    </r>
    <r>
      <rPr>
        <sz val="12"/>
        <color rgb="FF000000"/>
        <rFont val="宋体"/>
        <charset val="134"/>
      </rPr>
      <t>攀爬</t>
    </r>
    <r>
      <rPr>
        <sz val="12"/>
        <color rgb="FF000000"/>
        <rFont val="宋体"/>
        <charset val="134"/>
      </rPr>
      <t>]</t>
    </r>
    <r>
      <rPr>
        <sz val="12"/>
        <color rgb="FF000000"/>
        <rFont val="宋体"/>
        <charset val="134"/>
      </rPr>
      <t>、</t>
    </r>
    <r>
      <rPr>
        <sz val="12"/>
        <color rgb="FF000000"/>
        <rFont val="宋体"/>
        <charset val="134"/>
      </rPr>
      <t>[</t>
    </r>
    <r>
      <rPr>
        <sz val="12"/>
        <color rgb="FF000000"/>
        <rFont val="宋体"/>
        <charset val="134"/>
      </rPr>
      <t>闪避</t>
    </r>
    <r>
      <rPr>
        <sz val="12"/>
        <color rgb="FF000000"/>
        <rFont val="宋体"/>
        <charset val="134"/>
      </rPr>
      <t>]</t>
    </r>
    <r>
      <rPr>
        <sz val="12"/>
        <color rgb="FF000000"/>
        <rFont val="宋体"/>
        <charset val="134"/>
      </rPr>
      <t>、</t>
    </r>
    <r>
      <rPr>
        <sz val="12"/>
        <color rgb="FF000000"/>
        <rFont val="宋体"/>
        <charset val="134"/>
      </rPr>
      <t>[</t>
    </r>
    <r>
      <rPr>
        <sz val="12"/>
        <color rgb="FF000000"/>
        <rFont val="宋体"/>
        <charset val="134"/>
      </rPr>
      <t>跳跃</t>
    </r>
    <r>
      <rPr>
        <sz val="12"/>
        <color rgb="FF000000"/>
        <rFont val="宋体"/>
        <charset val="134"/>
      </rPr>
      <t>]</t>
    </r>
    <r>
      <rPr>
        <sz val="12"/>
        <color rgb="FF000000"/>
        <rFont val="宋体"/>
        <charset val="134"/>
      </rPr>
      <t>或</t>
    </r>
    <r>
      <rPr>
        <sz val="12"/>
        <color rgb="FF000000"/>
        <rFont val="宋体"/>
        <charset val="134"/>
      </rPr>
      <t>[</t>
    </r>
    <r>
      <rPr>
        <sz val="12"/>
        <color rgb="FF000000"/>
        <rFont val="宋体"/>
        <charset val="134"/>
      </rPr>
      <t>投掷</t>
    </r>
    <r>
      <rPr>
        <sz val="12"/>
        <color rgb="FF000000"/>
        <rFont val="宋体"/>
        <charset val="134"/>
      </rPr>
      <t>]</t>
    </r>
    <r>
      <rPr>
        <sz val="12"/>
        <color rgb="FF000000"/>
        <rFont val="宋体"/>
        <charset val="134"/>
      </rPr>
      <t>判定，直到全部用完。例如，在强猫薄荷影响下的猫获得三枚奖励骰子。玩家可以使用其中一枚奖励骰子成功爬到一个落地钟的顶端，然后使用两枚奖励骰子跳到门把手上，打开门。当猫薄荷的效果消失时，未使用的奖励骰子将直接消失。</t>
    </r>
  </si>
  <si>
    <t>猫薄荷强度</t>
  </si>
  <si>
    <t>SEN判定</t>
  </si>
  <si>
    <t>效果时间（分钟）</t>
  </si>
  <si>
    <t>奖励骰</t>
  </si>
  <si>
    <t>难度</t>
  </si>
  <si>
    <t>轻微</t>
  </si>
  <si>
    <t>普通</t>
  </si>
  <si>
    <t>2D6</t>
  </si>
  <si>
    <t>中度</t>
  </si>
  <si>
    <t>难</t>
  </si>
  <si>
    <t>4D6</t>
  </si>
  <si>
    <t>强</t>
  </si>
  <si>
    <t>极难</t>
  </si>
  <si>
    <t>6D6</t>
  </si>
  <si>
    <t>2.购买额外的喵招
有两种获取额外喵招的方法，守秘人可以根据自己喜欢的风格进行选中。所有的喵招只能在游戏中通过角色扮演习得。
———————————————————————————————————————————————
导师——在游戏中学习
可以从年长的智慧猫那里学到更多的喵招，它们愿意充当年轻猫的导师。学习过程应该以角色扮演的形式呈现，守秘人也可以借此向玩家提供继续冒险的机会。
当守秘人觉得已经对调查员猫进行了彻底的指导，彻底激发出了他的潜力时，就可以要求调查员猫进行学习判定。应该基于最合适的特征进行相对应的技能判定。例如，[猫爪着地]喵招与DEX相关，[学者]喵招与EDU相关的等等。这学习判定应该在面对挑战时进行，如果成功，这个喵招就可以添加到角色表上，并在接下去的游戏中使用。
———————————————————————————————————————————————
成长喵招
这个系统与技能成长相挂钩。
玩家每进行一次成功的技能判定，就会收到一个[技能成长标记]。如果玩家技能已经拥有[技能成长标记]，当他再一次判定此技能成功时，守秘人可以允许玩家将额外的[技能成长标记]记录在单独的喵招技能池中。没有记录在池中的[技能成长标记]会消失，[技能成长标记]一旦放入池中就不能再用于成长技能。
购买一个新把戏需要花费4个喵招技能池点数，花费掉的点数会被清除。</t>
  </si>
  <si>
    <t>3.致命猫袭
猫在幻梦境中的战斗与在清醒世界中不太一样。在清醒世界中，猫大多是孤独的战士，只有野猫群落和大型猫群才会集体狩猎，而且这种方法非常罕见。
群体狩猎时，会由一个或多个猎人跟踪猎物，而猫群的其他成员则掩护侧翼，围堵猎物的逃跑路线。幻梦境中的猫在捕猎时会使用类似的技巧，这会使攻击变得恐怖且致命——如果有足够多的猫参与战斗，几乎任何敌人都会被打败。
幻梦境中的猫会集体攻击单个目标。对于人类大小的目标，如人、月兽和土星猫，至少会有七只猫同时攻击。每只猫都会抓住并啃咬目标暴露在外的脆弱的四肢、喉咙和眼睛。集体进攻的目的是把目标打倒在地，使它动弹不得。虽然单只猫的攻击通常不会对这样的目标造成致命伤害，但它们的攻击会转移目标的注意力，当目标试图保护它的眼睛或喉咙时，其他猫就可以攻击它脆弱的、现在暴露在外的腹部。其他猫可以撕开目标的腹部，爬进去，造成巨大的内脏损伤，导致目标在混乱中迅速死亡。
在“喵苏鲁的呼唤”中，这是一种战技。成群的猫蜂拥而至攻击并压倒单个目标。当目标大于40 SIZE时，不再使用传统的体格规则。请使用以下规则:
猫试着用集体攻击把目标击倒在地，一旦目标倒地，将不能进行闪避，但可以反击。目标每回合的反击次数不能超过攻击次数。将每只猫视作SIZE 5。
◆ 如果猫的SIZE 等于或大于目标的SIZE/2，则目标必须通过一个成功的DEX判定，否则将摔倒在地。
◆ 如果猫的总尺寸大于目标的SIZE/2，但小于目标的SIZE，则目标必须通过一个困难成功的DEX判定，否则将摔倒在地。
◆ 如果猫的体积大于目标的体积，则目标必须通过一个极难成功的度DEX判定，否则将摔倒在地。
猫群的攻击时，进行一个带有奖励骰的[战斗（猫）]（50%）判定。如果成功，掷出1D3次攻击，计算所造成的伤害。一旦目标重伤，就会在下一轮中因为内脏受伤而受到致命伤害。
人类目击幻梦境中聚集的猫群攻击，可能需要进行一个理智判定，如果被攻击目标是有知觉会挣扎的（损失1/1D3 SAN)，如果被攻击目标是人类（1/1D6 SAN丢失）。</t>
  </si>
  <si>
    <t>4.猫有九命
众所周知，猫有“九条命”。在不同的文化中，猫的具体命数有所不同。例如，在西班牙，猫有七条命。在土耳其，猫只有六条命。许多日本人认为猫是神秘的，如果猫活得足够久，就有机会“进化”成妖精。
有一些人认为，猫的生命源自三位一体（3*3)，或者起源于古埃及，埃及的创造者神阿图姆-拉神会化身为猫访问冥界。还有一些知识渊博的哲学家声称，猫拥有九条命是因为它们没有灵魂。这也解释了，为什么猫常是巫师和女巫的伙伴，为什么猫常在幻梦境中充担当守护者的身份。
在“喵苏鲁的呼唤”中，在角色的生命值为零时，玩家可以通过[九条命]喵招来逃避或重新安排他们的死亡。
使用喵招将允许角色重新处理本将导致他们死亡的场景。守秘人与玩家共同商定了一个难以置信的好运（猫称之为“救援之手”，而不仅仅是巧合），从注定的厄运中拯救了猫咪，这可能是戏剧性的，但绝不会为眼前的挑战带来更简单的解决方案。
[九条命]喵招在幻梦境中不起作用。
猫与人类梦者不同，它们受到巴斯特（Bast）的守护，在因为死亡而回到清醒世界后可以重新回到幻梦境，但当猫醒来时，它的身上会留下在梦中杀死它的伤口的印记。没有猫知道它们能回到幻梦境的次数是否真的是九次。大多数猫科动物会从错误中吸取教训，不会以同样的方式在梦中死去两次。
猫在梦中逃脱死亡的能力，对于猫族战士来说大有益处——这意味着战士们可以随心所欲无所畏惧，无须惧怕死亡。</t>
  </si>
  <si>
    <t>5.猫与疯狂
猫并不免疫现实世界的恐怖，仍然会丧失理智而疯狂。但是，猫信仰着旧神巴斯特，这意味着猫也是“真实”宇宙（即神话宇宙）的一部分，这与人类完全不同。
猫的疯狂反应也与人类不同。
如果一只猫一次性损失了超过5点的SEN，守秘人应该要求玩家在右边表1中通过投掷决定野性行为。
如果一只猫在短时间内损失了超过SEN值总额20%的SEN值，守秘人应要求玩家通过投掷，在右边的表2中决定野性行为。
当猫的SEN值归零时，它就会变得凶狠起来，它的理智将被纯粹的动物本能控制。如果守秘人愿意，该角色将从游戏中移除，成为一位NPC。
一只回归野性的猫，尤其是曾经学习过法术咒文的猫，他可能会转向“黑暗面”，彻底向克苏鲁神话沉浮。许多疯狂的猫成为女巫的安息日猫使徒，开始崇拜撒托古亚（Tsathoggua），以自己的信仰换取魔法上的能力优势。这些“优势”超出了本章讨论的内容范围，但是——简单地说——安息日猫使徒猫比普通猫大，免疫火焰，并且会说话——尽管普通人类不懂这种语言。在法国的阿维罗涅地区，很多人都知道臭名昭著的安息日猫使徒。</t>
  </si>
  <si>
    <t>疯狂表表1</t>
  </si>
  <si>
    <t>疯狂表表2</t>
  </si>
  <si>
    <t>1D10</t>
  </si>
  <si>
    <t>野性行为</t>
  </si>
  <si>
    <t>持续时间</t>
  </si>
  <si>
    <r>
      <rPr>
        <sz val="11"/>
        <rFont val="等线"/>
        <charset val="134"/>
      </rPr>
      <t>1</t>
    </r>
    <r>
      <rPr>
        <sz val="11"/>
        <rFont val="等线"/>
        <charset val="134"/>
      </rPr>
      <t>-4</t>
    </r>
  </si>
  <si>
    <t>飞快逃命——如果可以的话，你会立即从危机中撤退。如果你不能逃跑，你会恐惧僵硬。</t>
  </si>
  <si>
    <t>直到你到达安全的地方</t>
  </si>
  <si>
    <t>纸盒病——沉迷于钻进小盒中</t>
  </si>
  <si>
    <t>过度的领土行为，例如到处喷尿</t>
  </si>
  <si>
    <t>过度梳理毛发或吐毛球</t>
  </si>
  <si>
    <t>自残或自食同类</t>
  </si>
  <si>
    <t>5-6</t>
  </si>
  <si>
    <t>恐惧僵硬——你把自己缩得尽可能小，或者躲在某个角落以避免引起注意。如果威胁对象注意到你了，你需要重新投掷野性表现。</t>
  </si>
  <si>
    <t>直到危机
遭遇结束</t>
  </si>
  <si>
    <t>抑郁症</t>
  </si>
  <si>
    <t>躲避人类和其他动物</t>
  </si>
  <si>
    <t>攻击人类和其他动物</t>
  </si>
  <si>
    <t>食欲不振</t>
  </si>
  <si>
    <t>烦躁不安、失眠</t>
  </si>
  <si>
    <t>吸/咀嚼/进食障碍</t>
  </si>
  <si>
    <t>7-8</t>
  </si>
  <si>
    <t>温顺服从——你将服从威胁对象想让你做的任何事。如果你幸存下来了，需要重新投掷两次野性表现。</t>
  </si>
  <si>
    <t>狗汪猫喵——猫与语言
猫在洛夫克拉夫特的宇宙观中地位崇高，在喵苏鲁中，我们认为猫是唯一能够应对神话中的恐怖并偶尔拯救人类的四足动物，其他物种不具备与猫相同的感知能力或技能。如果守秘人想要创造一个更民主的动物王国（像《怪医杜里特》或迪士尼电影那样），也可以在游戏中引入物种间的交流。如果你希望创造一个更健谈的动物世界，你可以启用以下可选规则。
对于猫的角色来说，每增加一个物种的语言都是一个单独的喵招。玩家可以通过购买额外的鸡同鸭讲喵招，来学习其他物种的语言，如外语（狗），外语（鸟），外语（猪），外语（老鼠）等。只要他们的猫的背景合适（农场猫最有可能是猫的多语言者）。
如果需要游戏更现实主义一点，守秘人可以根据具体情况猫是否能说这种语言——毕竟，大多数猫很难发出模仿羊叫或鸟叫所需的声音。</t>
  </si>
  <si>
    <t>9-10</t>
  </si>
  <si>
    <t>战至终章——你维持着防御姿态，除非先受到攻击，否则不会移动。如果你被迫战斗，战斗结束后，重新投掷野性表现。</t>
  </si>
  <si>
    <t>直到敌人被打败</t>
  </si>
  <si>
    <t>喵喵咪咪——人类与猫的语言
在1890S和1920s，只有少数人学会了猫的语言，或是被猫族托付了猫的秘密。这些热情的猫爱好者将获得最多（INT/5)%的[外语（猫）]技能，他们可以在幻梦境中与猫交谈。
如今，有许多猫语相关的书籍，各种各样的网站和社区上，都有猫主人声称可以和他们的宠物说话（或像猫一样说话），这表明猫语的知识在过去70年里有所增长。经过守秘人许可后，现代的猫主人可以获得最多（INT/4)%的[外语（猫）]技能。</t>
  </si>
  <si>
    <t>伤害加值与体格</t>
  </si>
  <si>
    <t>属性雷达表</t>
  </si>
  <si>
    <t>基础属性</t>
  </si>
  <si>
    <t>出目</t>
  </si>
  <si>
    <t>力量+体型</t>
  </si>
  <si>
    <t>力量
STR</t>
  </si>
  <si>
    <t>体质
CON</t>
  </si>
  <si>
    <t>体型
SIZ</t>
  </si>
  <si>
    <t>敏捷
DEX</t>
  </si>
  <si>
    <t>外貌
APP</t>
  </si>
  <si>
    <t>智力
灵感</t>
  </si>
  <si>
    <t>意志
POW</t>
  </si>
  <si>
    <t>教育
EDU</t>
  </si>
  <si>
    <t>幸运
Luck</t>
  </si>
  <si>
    <t>非八十整数体格</t>
  </si>
  <si>
    <t>减485后八十的倍数</t>
  </si>
  <si>
    <t>最终体格出目</t>
  </si>
  <si>
    <t>小于1D6的话</t>
  </si>
  <si>
    <t>超过1d6的话</t>
  </si>
  <si>
    <t>最终伤害加值出目</t>
  </si>
</sst>
</file>

<file path=xl/styles.xml><?xml version="1.0" encoding="utf-8"?>
<styleSheet xmlns="http://schemas.openxmlformats.org/spreadsheetml/2006/main" xmlns:mc="http://schemas.openxmlformats.org/markup-compatibility/2006" xmlns:xr9="http://schemas.microsoft.com/office/spreadsheetml/2016/revision9" mc:Ignorable="xr9">
  <numFmts count="7">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Red]\(0\)"/>
    <numFmt numFmtId="177" formatCode="\/0_ "/>
    <numFmt numFmtId="178" formatCode="0_ "/>
  </numFmts>
  <fonts count="50">
    <font>
      <sz val="11"/>
      <name val="等线"/>
      <charset val="134"/>
    </font>
    <font>
      <sz val="10"/>
      <color rgb="FF000000"/>
      <name val="微软雅黑"/>
      <charset val="134"/>
    </font>
    <font>
      <sz val="11"/>
      <name val="等线"/>
      <charset val="134"/>
    </font>
    <font>
      <sz val="12"/>
      <color rgb="FF000000"/>
      <name val="宋体"/>
      <charset val="134"/>
    </font>
    <font>
      <sz val="12"/>
      <name val="黑体"/>
      <charset val="134"/>
    </font>
    <font>
      <b/>
      <sz val="11"/>
      <color theme="0"/>
      <name val="等线"/>
      <charset val="134"/>
      <scheme val="minor"/>
    </font>
    <font>
      <sz val="10.5"/>
      <name val="黑体"/>
      <charset val="134"/>
    </font>
    <font>
      <sz val="11"/>
      <color rgb="FF000000"/>
      <name val="等线"/>
      <charset val="134"/>
    </font>
    <font>
      <sz val="11"/>
      <color theme="0"/>
      <name val="等线"/>
      <charset val="134"/>
      <scheme val="minor"/>
    </font>
    <font>
      <b/>
      <sz val="11"/>
      <color rgb="FFFFFFFF"/>
      <name val="等线"/>
      <charset val="134"/>
    </font>
    <font>
      <sz val="11"/>
      <color theme="1"/>
      <name val="等线"/>
      <charset val="134"/>
      <scheme val="minor"/>
    </font>
    <font>
      <b/>
      <sz val="11"/>
      <color rgb="FF000000"/>
      <name val="等线"/>
      <charset val="134"/>
    </font>
    <font>
      <sz val="11"/>
      <color rgb="FF000000"/>
      <name val="微软雅黑 Light"/>
      <charset val="134"/>
    </font>
    <font>
      <sz val="11"/>
      <color rgb="FFFFFFFF"/>
      <name val="微软雅黑 Light"/>
      <charset val="134"/>
    </font>
    <font>
      <sz val="11"/>
      <color theme="0"/>
      <name val="等线"/>
      <charset val="134"/>
      <scheme val="minor"/>
    </font>
    <font>
      <sz val="11"/>
      <color theme="1"/>
      <name val="等线"/>
      <charset val="134"/>
      <scheme val="minor"/>
    </font>
    <font>
      <sz val="11"/>
      <color rgb="FFFFFFFF"/>
      <name val="微软雅黑"/>
      <charset val="134"/>
    </font>
    <font>
      <sz val="11"/>
      <color rgb="FF000000"/>
      <name val="微软雅黑"/>
      <charset val="134"/>
    </font>
    <font>
      <sz val="10"/>
      <color rgb="FF7F7F7F"/>
      <name val="微软雅黑"/>
      <charset val="134"/>
    </font>
    <font>
      <sz val="8"/>
      <color rgb="FF000000"/>
      <name val="微软雅黑"/>
      <charset val="134"/>
    </font>
    <font>
      <sz val="11"/>
      <color rgb="FF7F7F7F"/>
      <name val="微软雅黑"/>
      <charset val="134"/>
    </font>
    <font>
      <sz val="10"/>
      <name val="微软雅黑"/>
      <charset val="134"/>
    </font>
    <font>
      <sz val="12"/>
      <color rgb="FF000000"/>
      <name val="微软雅黑"/>
      <charset val="134"/>
    </font>
    <font>
      <sz val="11"/>
      <color rgb="FF000000"/>
      <name val="黑体"/>
      <charset val="134"/>
    </font>
    <font>
      <sz val="11"/>
      <name val="微软雅黑"/>
      <charset val="134"/>
    </font>
    <font>
      <sz val="9"/>
      <color rgb="FF000000"/>
      <name val="微软雅黑"/>
      <charset val="134"/>
    </font>
    <font>
      <sz val="11"/>
      <color rgb="FFADAAAA"/>
      <name val="微软雅黑"/>
      <charset val="134"/>
    </font>
    <font>
      <sz val="11"/>
      <color rgb="FFFF0000"/>
      <name val="等线"/>
      <charset val="134"/>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1"/>
      <name val="等线"/>
      <charset val="0"/>
      <scheme val="minor"/>
    </font>
    <font>
      <sz val="11"/>
      <color theme="0"/>
      <name val="等线"/>
      <charset val="0"/>
      <scheme val="minor"/>
    </font>
    <font>
      <sz val="12"/>
      <color rgb="FF000000"/>
      <name val="Times New Roman"/>
      <charset val="134"/>
    </font>
    <font>
      <b/>
      <sz val="9"/>
      <name val="宋体"/>
      <charset val="134"/>
    </font>
    <font>
      <sz val="9"/>
      <name val="宋体"/>
      <charset val="134"/>
    </font>
  </fonts>
  <fills count="44">
    <fill>
      <patternFill patternType="none"/>
    </fill>
    <fill>
      <patternFill patternType="gray125"/>
    </fill>
    <fill>
      <patternFill patternType="solid">
        <fgColor theme="0"/>
        <bgColor indexed="64"/>
      </patternFill>
    </fill>
    <fill>
      <patternFill patternType="solid">
        <fgColor rgb="FF9DC3E5"/>
        <bgColor indexed="64"/>
      </patternFill>
    </fill>
    <fill>
      <patternFill patternType="solid">
        <fgColor rgb="FFDEEBF6"/>
        <bgColor indexed="64"/>
      </patternFill>
    </fill>
    <fill>
      <patternFill patternType="solid">
        <fgColor rgb="FFDEEAF6"/>
        <bgColor indexed="64"/>
      </patternFill>
    </fill>
    <fill>
      <patternFill patternType="solid">
        <fgColor rgb="FFE7E6E6"/>
        <bgColor indexed="64"/>
      </patternFill>
    </fill>
    <fill>
      <patternFill patternType="solid">
        <fgColor rgb="FFA5A5A5"/>
        <bgColor indexed="64"/>
      </patternFill>
    </fill>
    <fill>
      <patternFill patternType="solid">
        <fgColor theme="8"/>
        <bgColor indexed="64"/>
      </patternFill>
    </fill>
    <fill>
      <patternFill patternType="solid">
        <fgColor rgb="FF4473C4"/>
        <bgColor rgb="FF4473C4"/>
      </patternFill>
    </fill>
    <fill>
      <patternFill patternType="solid">
        <fgColor theme="4" tint="0.799920651875362"/>
        <bgColor indexed="64"/>
      </patternFill>
    </fill>
    <fill>
      <patternFill patternType="solid">
        <fgColor rgb="FFD9E3F3"/>
        <bgColor rgb="FFD9E3F3"/>
      </patternFill>
    </fill>
    <fill>
      <patternFill patternType="solid">
        <fgColor rgb="FF4473C4"/>
        <bgColor indexed="64"/>
      </patternFill>
    </fill>
    <fill>
      <patternFill patternType="solid">
        <fgColor theme="4"/>
        <bgColor indexed="64"/>
      </patternFill>
    </fill>
    <fill>
      <patternFill patternType="solid">
        <fgColor rgb="FFD9E3F3"/>
        <bgColor indexed="64"/>
      </patternFill>
    </fill>
    <fill>
      <patternFill patternType="solid">
        <fgColor theme="8" tint="0.799981688894314"/>
        <bgColor indexed="64"/>
      </patternFill>
    </fill>
    <fill>
      <patternFill patternType="solid">
        <fgColor rgb="FFB4C7E7"/>
        <bgColor indexed="64"/>
      </patternFill>
    </fill>
    <fill>
      <patternFill patternType="solid">
        <fgColor rgb="FFFFFFFF"/>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4" tint="0.399914548173467"/>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599993896298105"/>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52">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double">
        <color rgb="FF3F3F3F"/>
      </left>
      <right style="double">
        <color rgb="FF3F3F3F"/>
      </right>
      <top style="double">
        <color rgb="FF3F3F3F"/>
      </top>
      <bottom style="double">
        <color rgb="FF3F3F3F"/>
      </bottom>
      <diagonal/>
    </border>
    <border>
      <left style="medium">
        <color auto="1"/>
      </left>
      <right style="medium">
        <color auto="1"/>
      </right>
      <top style="medium">
        <color auto="1"/>
      </top>
      <bottom style="medium">
        <color auto="1"/>
      </bottom>
      <diagonal/>
    </border>
    <border>
      <left/>
      <right style="thin">
        <color auto="1"/>
      </right>
      <top/>
      <bottom/>
      <diagonal/>
    </border>
    <border>
      <left/>
      <right style="thin">
        <color auto="1"/>
      </right>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style="thin">
        <color rgb="FFCFCDCD"/>
      </right>
      <top style="thin">
        <color rgb="FFBFBFBF"/>
      </top>
      <bottom style="thin">
        <color rgb="FFBFBFBF"/>
      </bottom>
      <diagonal/>
    </border>
    <border>
      <left style="thin">
        <color rgb="FFCFCDCD"/>
      </left>
      <right/>
      <top/>
      <bottom style="thin">
        <color rgb="FFCFCDCD"/>
      </bottom>
      <diagonal/>
    </border>
    <border>
      <left style="medium">
        <color auto="1"/>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CFCDCD"/>
      </top>
      <bottom style="thin">
        <color rgb="FFCFCDCD"/>
      </bottom>
      <diagonal/>
    </border>
    <border>
      <left style="medium">
        <color auto="1"/>
      </left>
      <right style="thin">
        <color rgb="FFBFBFBF"/>
      </right>
      <top style="thin">
        <color rgb="FFBFBFBF"/>
      </top>
      <bottom style="medium">
        <color auto="1"/>
      </bottom>
      <diagonal/>
    </border>
    <border>
      <left style="thin">
        <color rgb="FFBFBFBF"/>
      </left>
      <right/>
      <top style="thin">
        <color rgb="FFBFBFBF"/>
      </top>
      <bottom style="medium">
        <color auto="1"/>
      </bottom>
      <diagonal/>
    </border>
    <border>
      <left/>
      <right/>
      <top style="thin">
        <color rgb="FFBFBFBF"/>
      </top>
      <bottom style="medium">
        <color auto="1"/>
      </bottom>
      <diagonal/>
    </border>
    <border>
      <left/>
      <right style="thin">
        <color rgb="FFBFBFBF"/>
      </right>
      <top style="thin">
        <color rgb="FFBFBFBF"/>
      </top>
      <bottom style="medium">
        <color auto="1"/>
      </bottom>
      <diagonal/>
    </border>
    <border>
      <left style="thin">
        <color rgb="FFBFBFBF"/>
      </left>
      <right/>
      <top style="thin">
        <color rgb="FFCFCDCD"/>
      </top>
      <bottom style="medium">
        <color auto="1"/>
      </bottom>
      <diagonal/>
    </border>
    <border>
      <left style="medium">
        <color auto="1"/>
      </left>
      <right/>
      <top style="medium">
        <color auto="1"/>
      </top>
      <bottom style="thin">
        <color theme="0" tint="-0.349986266670736"/>
      </bottom>
      <diagonal/>
    </border>
    <border>
      <left/>
      <right/>
      <top style="medium">
        <color auto="1"/>
      </top>
      <bottom style="thin">
        <color theme="0" tint="-0.349986266670736"/>
      </bottom>
      <diagonal/>
    </border>
    <border>
      <left style="medium">
        <color auto="1"/>
      </left>
      <right/>
      <top style="thin">
        <color theme="0" tint="-0.349986266670736"/>
      </top>
      <bottom style="thin">
        <color theme="0" tint="-0.349986266670736"/>
      </bottom>
      <diagonal/>
    </border>
    <border>
      <left/>
      <right/>
      <top style="thin">
        <color theme="0" tint="-0.349986266670736"/>
      </top>
      <bottom style="thin">
        <color theme="0" tint="-0.349986266670736"/>
      </bottom>
      <diagonal/>
    </border>
    <border>
      <left/>
      <right style="thin">
        <color theme="0" tint="-0.349986266670736"/>
      </right>
      <top style="thin">
        <color theme="0" tint="-0.349986266670736"/>
      </top>
      <bottom style="thin">
        <color theme="0" tint="-0.349986266670736"/>
      </bottom>
      <diagonal/>
    </border>
    <border>
      <left style="thin">
        <color theme="0" tint="-0.349986266670736"/>
      </left>
      <right/>
      <top style="thin">
        <color theme="0" tint="-0.349986266670736"/>
      </top>
      <bottom style="thin">
        <color theme="0" tint="-0.349986266670736"/>
      </bottom>
      <diagonal/>
    </border>
    <border>
      <left style="medium">
        <color auto="1"/>
      </left>
      <right/>
      <top style="thin">
        <color theme="0" tint="-0.349986266670736"/>
      </top>
      <bottom/>
      <diagonal/>
    </border>
    <border>
      <left/>
      <right/>
      <top style="thin">
        <color theme="0" tint="-0.349986266670736"/>
      </top>
      <bottom/>
      <diagonal/>
    </border>
    <border>
      <left/>
      <right style="thin">
        <color theme="0" tint="-0.349986266670736"/>
      </right>
      <top style="thin">
        <color theme="0" tint="-0.349986266670736"/>
      </top>
      <bottom/>
      <diagonal/>
    </border>
    <border>
      <left style="thin">
        <color theme="0" tint="-0.349986266670736"/>
      </left>
      <right/>
      <top style="thin">
        <color theme="0" tint="-0.349986266670736"/>
      </top>
      <bottom/>
      <diagonal/>
    </border>
    <border>
      <left style="medium">
        <color auto="1"/>
      </left>
      <right/>
      <top/>
      <bottom style="thin">
        <color theme="0" tint="-0.349986266670736"/>
      </bottom>
      <diagonal/>
    </border>
    <border>
      <left/>
      <right/>
      <top/>
      <bottom style="thin">
        <color theme="0" tint="-0.349986266670736"/>
      </bottom>
      <diagonal/>
    </border>
    <border>
      <left/>
      <right style="thin">
        <color theme="0" tint="-0.349986266670736"/>
      </right>
      <top/>
      <bottom style="thin">
        <color theme="0" tint="-0.349986266670736"/>
      </bottom>
      <diagonal/>
    </border>
    <border>
      <left style="thin">
        <color theme="0" tint="-0.349986266670736"/>
      </left>
      <right/>
      <top/>
      <bottom style="thin">
        <color theme="0" tint="-0.349986266670736"/>
      </bottom>
      <diagonal/>
    </border>
    <border>
      <left style="medium">
        <color auto="1"/>
      </left>
      <right/>
      <top style="thin">
        <color theme="0" tint="-0.349986266670736"/>
      </top>
      <bottom style="thin">
        <color theme="0" tint="-0.249977111117893"/>
      </bottom>
      <diagonal/>
    </border>
    <border>
      <left/>
      <right/>
      <top style="thin">
        <color theme="0" tint="-0.349986266670736"/>
      </top>
      <bottom style="thin">
        <color theme="0" tint="-0.249977111117893"/>
      </bottom>
      <diagonal/>
    </border>
    <border>
      <left/>
      <right style="thin">
        <color theme="0" tint="-0.349986266670736"/>
      </right>
      <top style="thin">
        <color theme="0" tint="-0.349986266670736"/>
      </top>
      <bottom style="thin">
        <color theme="0" tint="-0.249977111117893"/>
      </bottom>
      <diagonal/>
    </border>
    <border>
      <left style="thin">
        <color theme="0" tint="-0.349986266670736"/>
      </left>
      <right/>
      <top style="thin">
        <color theme="0" tint="-0.349986266670736"/>
      </top>
      <bottom style="thin">
        <color theme="0" tint="-0.249977111117893"/>
      </bottom>
      <diagonal/>
    </border>
    <border>
      <left style="medium">
        <color auto="1"/>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medium">
        <color auto="1"/>
      </left>
      <right/>
      <top style="thin">
        <color theme="0" tint="-0.249977111117893"/>
      </top>
      <bottom style="thin">
        <color theme="0" tint="-0.349986266670736"/>
      </bottom>
      <diagonal/>
    </border>
    <border>
      <left/>
      <right/>
      <top style="thin">
        <color theme="0" tint="-0.249977111117893"/>
      </top>
      <bottom style="thin">
        <color theme="0" tint="-0.349986266670736"/>
      </bottom>
      <diagonal/>
    </border>
    <border>
      <left/>
      <right style="thin">
        <color theme="0" tint="-0.349986266670736"/>
      </right>
      <top style="thin">
        <color theme="0" tint="-0.249977111117893"/>
      </top>
      <bottom style="thin">
        <color theme="0" tint="-0.349986266670736"/>
      </bottom>
      <diagonal/>
    </border>
    <border>
      <left style="thin">
        <color theme="0" tint="-0.349986266670736"/>
      </left>
      <right/>
      <top style="thin">
        <color theme="0" tint="-0.249977111117893"/>
      </top>
      <bottom style="thin">
        <color theme="0" tint="-0.349986266670736"/>
      </bottom>
      <diagonal/>
    </border>
    <border>
      <left style="medium">
        <color auto="1"/>
      </left>
      <right/>
      <top style="thin">
        <color theme="0" tint="-0.349986266670736"/>
      </top>
      <bottom style="medium">
        <color auto="1"/>
      </bottom>
      <diagonal/>
    </border>
    <border>
      <left/>
      <right/>
      <top style="thin">
        <color theme="0" tint="-0.349986266670736"/>
      </top>
      <bottom style="medium">
        <color auto="1"/>
      </bottom>
      <diagonal/>
    </border>
    <border>
      <left/>
      <right style="thin">
        <color theme="0" tint="-0.349986266670736"/>
      </right>
      <top style="thin">
        <color theme="0" tint="-0.349986266670736"/>
      </top>
      <bottom style="medium">
        <color auto="1"/>
      </bottom>
      <diagonal/>
    </border>
    <border>
      <left style="thin">
        <color theme="0" tint="-0.349986266670736"/>
      </left>
      <right/>
      <top style="thin">
        <color theme="0" tint="-0.349986266670736"/>
      </top>
      <bottom style="medium">
        <color auto="1"/>
      </bottom>
      <diagonal/>
    </border>
    <border>
      <left style="medium">
        <color auto="1"/>
      </left>
      <right style="thin">
        <color theme="0" tint="-0.249977111117893"/>
      </right>
      <top style="medium">
        <color auto="1"/>
      </top>
      <bottom style="thin">
        <color theme="0" tint="-0.249977111117893"/>
      </bottom>
      <diagonal/>
    </border>
    <border>
      <left style="thin">
        <color theme="0" tint="-0.249977111117893"/>
      </left>
      <right style="thin">
        <color theme="0" tint="-0.249977111117893"/>
      </right>
      <top style="medium">
        <color auto="1"/>
      </top>
      <bottom style="thin">
        <color theme="0" tint="-0.249977111117893"/>
      </bottom>
      <diagonal/>
    </border>
    <border>
      <left style="medium">
        <color auto="1"/>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bottom style="thin">
        <color rgb="FFCFCDCD"/>
      </bottom>
      <diagonal/>
    </border>
    <border>
      <left/>
      <right style="thin">
        <color rgb="FFBFBFBF"/>
      </right>
      <top/>
      <bottom style="thin">
        <color rgb="FFCFCDCD"/>
      </bottom>
      <diagonal/>
    </border>
    <border>
      <left/>
      <right/>
      <top style="thin">
        <color rgb="FFCFCDCD"/>
      </top>
      <bottom style="thin">
        <color rgb="FFCFCDCD"/>
      </bottom>
      <diagonal/>
    </border>
    <border>
      <left/>
      <right style="thin">
        <color rgb="FFCFCDCD"/>
      </right>
      <top style="thin">
        <color rgb="FFCFCDCD"/>
      </top>
      <bottom style="thin">
        <color rgb="FFCFCDCD"/>
      </bottom>
      <diagonal/>
    </border>
    <border>
      <left style="thin">
        <color rgb="FFCFCDCD"/>
      </left>
      <right/>
      <top style="thin">
        <color rgb="FFBFBFBF"/>
      </top>
      <bottom style="thin">
        <color rgb="FFBFBFBF"/>
      </bottom>
      <diagonal/>
    </border>
    <border>
      <left/>
      <right style="thin">
        <color rgb="FFBFBFBF"/>
      </right>
      <top style="thin">
        <color rgb="FFCFCDCD"/>
      </top>
      <bottom style="thin">
        <color rgb="FFCFCDCD"/>
      </bottom>
      <diagonal/>
    </border>
    <border>
      <left/>
      <right/>
      <top style="thin">
        <color rgb="FFCFCDCD"/>
      </top>
      <bottom style="medium">
        <color auto="1"/>
      </bottom>
      <diagonal/>
    </border>
    <border>
      <left/>
      <right style="thin">
        <color rgb="FFBFBFBF"/>
      </right>
      <top style="thin">
        <color rgb="FFCFCDCD"/>
      </top>
      <bottom style="medium">
        <color auto="1"/>
      </bottom>
      <diagonal/>
    </border>
    <border>
      <left style="thin">
        <color theme="0" tint="-0.349986266670736"/>
      </left>
      <right/>
      <top/>
      <bottom/>
      <diagonal/>
    </border>
    <border>
      <left/>
      <right style="double">
        <color rgb="FF7F7F7F"/>
      </right>
      <top style="thin">
        <color rgb="FFBFBFBF"/>
      </top>
      <bottom style="thin">
        <color rgb="FFBFBFBF"/>
      </bottom>
      <diagonal/>
    </border>
    <border>
      <left style="thin">
        <color rgb="FFBFBFBF"/>
      </left>
      <right/>
      <top style="thin">
        <color rgb="FFBFBFBF"/>
      </top>
      <bottom/>
      <diagonal/>
    </border>
    <border>
      <left/>
      <right style="double">
        <color rgb="FF7F7F7F"/>
      </right>
      <top style="thin">
        <color rgb="FFBFBFBF"/>
      </top>
      <bottom style="medium">
        <color auto="1"/>
      </bottom>
      <diagonal/>
    </border>
    <border>
      <left/>
      <right style="thin">
        <color theme="0" tint="-0.349986266670736"/>
      </right>
      <top/>
      <bottom/>
      <diagonal/>
    </border>
    <border>
      <left style="medium">
        <color auto="1"/>
      </left>
      <right/>
      <top style="medium">
        <color auto="1"/>
      </top>
      <bottom style="thin">
        <color rgb="FFBFBFBF"/>
      </bottom>
      <diagonal/>
    </border>
    <border>
      <left/>
      <right/>
      <top style="medium">
        <color auto="1"/>
      </top>
      <bottom style="thin">
        <color rgb="FFBFBFBF"/>
      </bottom>
      <diagonal/>
    </border>
    <border>
      <left style="medium">
        <color auto="1"/>
      </left>
      <right/>
      <top style="thin">
        <color rgb="FFBFBFBF"/>
      </top>
      <bottom/>
      <diagonal/>
    </border>
    <border>
      <left/>
      <right/>
      <top style="thin">
        <color rgb="FFBFBFBF"/>
      </top>
      <bottom/>
      <diagonal/>
    </border>
    <border>
      <left/>
      <right style="thin">
        <color rgb="FFBFBFBF"/>
      </right>
      <top style="thin">
        <color rgb="FFBFBFBF"/>
      </top>
      <bottom/>
      <diagonal/>
    </border>
    <border>
      <left style="medium">
        <color auto="1"/>
      </left>
      <right/>
      <top/>
      <bottom style="thin">
        <color rgb="FFBFBFBF"/>
      </bottom>
      <diagonal/>
    </border>
    <border>
      <left/>
      <right/>
      <top/>
      <bottom style="thin">
        <color rgb="FFBFBFBF"/>
      </bottom>
      <diagonal/>
    </border>
    <border>
      <left/>
      <right style="thin">
        <color rgb="FFBFBFBF"/>
      </right>
      <top/>
      <bottom style="thin">
        <color rgb="FFBFBFBF"/>
      </bottom>
      <diagonal/>
    </border>
    <border>
      <left style="thin">
        <color rgb="FFBFBFBF"/>
      </left>
      <right/>
      <top/>
      <bottom style="thin">
        <color rgb="FFBFBFBF"/>
      </bottom>
      <diagonal/>
    </border>
    <border>
      <left style="thin">
        <color theme="0" tint="-0.249977111117893"/>
      </left>
      <right style="medium">
        <color auto="1"/>
      </right>
      <top style="medium">
        <color auto="1"/>
      </top>
      <bottom style="thin">
        <color theme="0" tint="-0.249977111117893"/>
      </bottom>
      <diagonal/>
    </border>
    <border>
      <left style="thin">
        <color theme="0" tint="-0.249977111117893"/>
      </left>
      <right style="medium">
        <color auto="1"/>
      </right>
      <top style="thin">
        <color theme="0" tint="-0.249977111117893"/>
      </top>
      <bottom style="thin">
        <color theme="0" tint="-0.249977111117893"/>
      </bottom>
      <diagonal/>
    </border>
    <border>
      <left/>
      <right style="medium">
        <color auto="1"/>
      </right>
      <top style="thin">
        <color theme="0" tint="-0.249977111117893"/>
      </top>
      <bottom style="thin">
        <color theme="0" tint="-0.249977111117893"/>
      </bottom>
      <diagonal/>
    </border>
    <border>
      <left style="thin">
        <color rgb="FFCFCDCD"/>
      </left>
      <right/>
      <top/>
      <bottom/>
      <diagonal/>
    </border>
    <border>
      <left/>
      <right style="thin">
        <color rgb="FFBFBFBF"/>
      </right>
      <top/>
      <bottom/>
      <diagonal/>
    </border>
    <border>
      <left style="thin">
        <color rgb="FFBFBFBF"/>
      </left>
      <right/>
      <top/>
      <bottom style="thin">
        <color rgb="FFCFCDCD"/>
      </bottom>
      <diagonal/>
    </border>
    <border>
      <left/>
      <right style="medium">
        <color auto="1"/>
      </right>
      <top style="medium">
        <color auto="1"/>
      </top>
      <bottom style="thin">
        <color theme="0" tint="-0.349986266670736"/>
      </bottom>
      <diagonal/>
    </border>
    <border>
      <left style="medium">
        <color auto="1"/>
      </left>
      <right/>
      <top style="medium">
        <color auto="1"/>
      </top>
      <bottom style="thin">
        <color theme="0" tint="-0.249977111117893"/>
      </bottom>
      <diagonal/>
    </border>
    <border>
      <left/>
      <right/>
      <top style="medium">
        <color auto="1"/>
      </top>
      <bottom style="thin">
        <color theme="0" tint="-0.249977111117893"/>
      </bottom>
      <diagonal/>
    </border>
    <border>
      <left/>
      <right style="medium">
        <color auto="1"/>
      </right>
      <top style="thin">
        <color theme="0" tint="-0.349986266670736"/>
      </top>
      <bottom style="thin">
        <color theme="0" tint="-0.349986266670736"/>
      </bottom>
      <diagonal/>
    </border>
    <border>
      <left style="medium">
        <color auto="1"/>
      </left>
      <right/>
      <top style="thin">
        <color theme="0" tint="-0.249977111117893"/>
      </top>
      <bottom/>
      <diagonal/>
    </border>
    <border>
      <left/>
      <right/>
      <top style="thin">
        <color theme="0" tint="-0.249977111117893"/>
      </top>
      <bottom/>
      <diagonal/>
    </border>
    <border>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
      <left/>
      <right style="medium">
        <color auto="1"/>
      </right>
      <top style="thin">
        <color theme="0" tint="-0.349986266670736"/>
      </top>
      <bottom/>
      <diagonal/>
    </border>
    <border>
      <left/>
      <right style="thin">
        <color theme="0" tint="-0.249977111117893"/>
      </right>
      <top/>
      <bottom/>
      <diagonal/>
    </border>
    <border>
      <left style="thin">
        <color theme="0" tint="-0.249977111117893"/>
      </left>
      <right/>
      <top/>
      <bottom/>
      <diagonal/>
    </border>
    <border>
      <left/>
      <right style="medium">
        <color auto="1"/>
      </right>
      <top/>
      <bottom style="thin">
        <color theme="0" tint="-0.349986266670736"/>
      </bottom>
      <diagonal/>
    </border>
    <border>
      <left style="medium">
        <color auto="1"/>
      </left>
      <right/>
      <top/>
      <bottom style="thin">
        <color theme="0" tint="-0.249977111117893"/>
      </bottom>
      <diagonal/>
    </border>
    <border>
      <left/>
      <right/>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bottom style="medium">
        <color auto="1"/>
      </bottom>
      <diagonal/>
    </border>
    <border>
      <left style="thin">
        <color theme="0" tint="-0.249977111117893"/>
      </left>
      <right/>
      <top/>
      <bottom style="medium">
        <color auto="1"/>
      </bottom>
      <diagonal/>
    </border>
    <border>
      <left style="thin">
        <color theme="0" tint="-0.249977111117893"/>
      </left>
      <right/>
      <top style="thin">
        <color theme="0" tint="-0.249977111117893"/>
      </top>
      <bottom style="medium">
        <color auto="1"/>
      </bottom>
      <diagonal/>
    </border>
    <border>
      <left/>
      <right style="medium">
        <color auto="1"/>
      </right>
      <top style="thin">
        <color theme="0" tint="-0.349986266670736"/>
      </top>
      <bottom style="medium">
        <color auto="1"/>
      </bottom>
      <diagonal/>
    </border>
    <border>
      <left/>
      <right/>
      <top/>
      <bottom style="dashed">
        <color auto="1"/>
      </bottom>
      <diagonal/>
    </border>
    <border>
      <left style="dashed">
        <color auto="1"/>
      </left>
      <right/>
      <top style="dashed">
        <color auto="1"/>
      </top>
      <bottom/>
      <diagonal/>
    </border>
    <border>
      <left/>
      <right/>
      <top style="dashed">
        <color auto="1"/>
      </top>
      <bottom/>
      <diagonal/>
    </border>
    <border>
      <left style="dashed">
        <color auto="1"/>
      </left>
      <right/>
      <top/>
      <bottom/>
      <diagonal/>
    </border>
    <border>
      <left/>
      <right style="medium">
        <color auto="1"/>
      </right>
      <top style="thin">
        <color rgb="FFBFBFBF"/>
      </top>
      <bottom style="thin">
        <color rgb="FFBFBFBF"/>
      </bottom>
      <diagonal/>
    </border>
    <border>
      <left style="dashed">
        <color auto="1"/>
      </left>
      <right/>
      <top/>
      <bottom style="dashed">
        <color auto="1"/>
      </bottom>
      <diagonal/>
    </border>
    <border>
      <left/>
      <right style="medium">
        <color auto="1"/>
      </right>
      <top style="thin">
        <color rgb="FFBFBFBF"/>
      </top>
      <bottom style="medium">
        <color auto="1"/>
      </bottom>
      <diagonal/>
    </border>
    <border>
      <left/>
      <right style="medium">
        <color auto="1"/>
      </right>
      <top style="medium">
        <color auto="1"/>
      </top>
      <bottom style="thin">
        <color theme="0" tint="-0.249977111117893"/>
      </bottom>
      <diagonal/>
    </border>
    <border>
      <left/>
      <right style="medium">
        <color auto="1"/>
      </right>
      <top style="thin">
        <color theme="0" tint="-0.249977111117893"/>
      </top>
      <bottom/>
      <diagonal/>
    </border>
    <border>
      <left/>
      <right style="medium">
        <color auto="1"/>
      </right>
      <top/>
      <bottom style="thin">
        <color theme="0" tint="-0.249977111117893"/>
      </bottom>
      <diagonal/>
    </border>
    <border>
      <left/>
      <right style="medium">
        <color auto="1"/>
      </right>
      <top style="thin">
        <color theme="0" tint="-0.249977111117893"/>
      </top>
      <bottom style="medium">
        <color auto="1"/>
      </bottom>
      <diagonal/>
    </border>
    <border>
      <left/>
      <right style="medium">
        <color auto="1"/>
      </right>
      <top style="medium">
        <color auto="1"/>
      </top>
      <bottom style="thin">
        <color rgb="FFBFBFBF"/>
      </bottom>
      <diagonal/>
    </border>
    <border>
      <left/>
      <right style="medium">
        <color auto="1"/>
      </right>
      <top style="thin">
        <color rgb="FFBFBFBF"/>
      </top>
      <bottom/>
      <diagonal/>
    </border>
    <border>
      <left/>
      <right style="medium">
        <color auto="1"/>
      </right>
      <top/>
      <bottom style="thin">
        <color rgb="FFBFBFBF"/>
      </bottom>
      <diagonal/>
    </border>
    <border>
      <left/>
      <right style="dashed">
        <color auto="1"/>
      </right>
      <top style="dashed">
        <color auto="1"/>
      </top>
      <bottom/>
      <diagonal/>
    </border>
    <border>
      <left/>
      <right style="dashed">
        <color auto="1"/>
      </right>
      <top/>
      <bottom/>
      <diagonal/>
    </border>
    <border>
      <left/>
      <right style="dashed">
        <color auto="1"/>
      </right>
      <top/>
      <bottom style="dashed">
        <color auto="1"/>
      </bottom>
      <diagonal/>
    </border>
    <border>
      <left style="medium">
        <color auto="1"/>
      </left>
      <right/>
      <top style="thin">
        <color theme="0" tint="-0.249977111117893"/>
      </top>
      <bottom style="medium">
        <color auto="1"/>
      </bottom>
      <diagonal/>
    </border>
    <border>
      <left/>
      <right style="thin">
        <color theme="0" tint="-0.249977111117893"/>
      </right>
      <top style="thin">
        <color theme="0" tint="-0.249977111117893"/>
      </top>
      <bottom style="medium">
        <color auto="1"/>
      </bottom>
      <diagonal/>
    </border>
    <border>
      <left/>
      <right/>
      <top style="thin">
        <color theme="0" tint="-0.249977111117893"/>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10" fillId="0" borderId="0" applyFont="0" applyFill="0" applyBorder="0" applyAlignment="0" applyProtection="0">
      <alignment vertical="center"/>
    </xf>
    <xf numFmtId="44" fontId="28" fillId="0" borderId="0" applyFont="0" applyFill="0" applyBorder="0" applyAlignment="0" applyProtection="0">
      <alignment vertical="center"/>
    </xf>
    <xf numFmtId="9" fontId="28" fillId="0" borderId="0" applyFont="0" applyFill="0" applyBorder="0" applyAlignment="0" applyProtection="0">
      <alignment vertical="center"/>
    </xf>
    <xf numFmtId="41" fontId="28" fillId="0" borderId="0" applyFont="0" applyFill="0" applyBorder="0" applyAlignment="0" applyProtection="0">
      <alignment vertical="center"/>
    </xf>
    <xf numFmtId="42" fontId="28" fillId="0" borderId="0" applyFont="0" applyFill="0" applyBorder="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28" fillId="21" borderId="145" applyNumberFormat="0" applyFont="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146" applyNumberFormat="0" applyFill="0" applyAlignment="0" applyProtection="0">
      <alignment vertical="center"/>
    </xf>
    <xf numFmtId="0" fontId="35" fillId="0" borderId="146" applyNumberFormat="0" applyFill="0" applyAlignment="0" applyProtection="0">
      <alignment vertical="center"/>
    </xf>
    <xf numFmtId="0" fontId="36" fillId="0" borderId="147" applyNumberFormat="0" applyFill="0" applyAlignment="0" applyProtection="0">
      <alignment vertical="center"/>
    </xf>
    <xf numFmtId="0" fontId="36" fillId="0" borderId="0" applyNumberFormat="0" applyFill="0" applyBorder="0" applyAlignment="0" applyProtection="0">
      <alignment vertical="center"/>
    </xf>
    <xf numFmtId="0" fontId="37" fillId="22" borderId="148" applyNumberFormat="0" applyAlignment="0" applyProtection="0">
      <alignment vertical="center"/>
    </xf>
    <xf numFmtId="0" fontId="38" fillId="23" borderId="149" applyNumberFormat="0" applyAlignment="0" applyProtection="0">
      <alignment vertical="center"/>
    </xf>
    <xf numFmtId="0" fontId="39" fillId="23" borderId="148" applyNumberFormat="0" applyAlignment="0" applyProtection="0">
      <alignment vertical="center"/>
    </xf>
    <xf numFmtId="0" fontId="5" fillId="7" borderId="23" applyNumberFormat="0" applyAlignment="0" applyProtection="0">
      <alignment vertical="center"/>
    </xf>
    <xf numFmtId="0" fontId="40" fillId="0" borderId="150" applyNumberFormat="0" applyFill="0" applyAlignment="0" applyProtection="0">
      <alignment vertical="center"/>
    </xf>
    <xf numFmtId="0" fontId="41" fillId="0" borderId="151" applyNumberFormat="0" applyFill="0" applyAlignment="0" applyProtection="0">
      <alignment vertical="center"/>
    </xf>
    <xf numFmtId="0" fontId="42" fillId="24" borderId="0" applyNumberFormat="0" applyBorder="0" applyAlignment="0" applyProtection="0">
      <alignment vertical="center"/>
    </xf>
    <xf numFmtId="0" fontId="43" fillId="25" borderId="0" applyNumberFormat="0" applyBorder="0" applyAlignment="0" applyProtection="0">
      <alignment vertical="center"/>
    </xf>
    <xf numFmtId="0" fontId="44" fillId="26" borderId="0" applyNumberFormat="0" applyBorder="0" applyAlignment="0" applyProtection="0">
      <alignment vertical="center"/>
    </xf>
    <xf numFmtId="0" fontId="14" fillId="13" borderId="0" applyNumberFormat="0" applyBorder="0" applyAlignment="0" applyProtection="0">
      <alignment vertical="center"/>
    </xf>
    <xf numFmtId="0" fontId="10" fillId="10" borderId="0" applyNumberFormat="0" applyBorder="0" applyAlignment="0" applyProtection="0">
      <alignment vertical="center"/>
    </xf>
    <xf numFmtId="0" fontId="45" fillId="27" borderId="0" applyNumberFormat="0" applyBorder="0" applyAlignment="0" applyProtection="0">
      <alignment vertical="center"/>
    </xf>
    <xf numFmtId="0" fontId="14" fillId="20" borderId="0" applyNumberFormat="0" applyBorder="0" applyAlignment="0" applyProtection="0">
      <alignment vertical="center"/>
    </xf>
    <xf numFmtId="0" fontId="46" fillId="28" borderId="0" applyNumberFormat="0" applyBorder="0" applyAlignment="0" applyProtection="0">
      <alignment vertical="center"/>
    </xf>
    <xf numFmtId="0" fontId="45" fillId="29" borderId="0" applyNumberFormat="0" applyBorder="0" applyAlignment="0" applyProtection="0">
      <alignment vertical="center"/>
    </xf>
    <xf numFmtId="0" fontId="45" fillId="30" borderId="0" applyNumberFormat="0" applyBorder="0" applyAlignment="0" applyProtection="0">
      <alignment vertical="center"/>
    </xf>
    <xf numFmtId="0" fontId="46" fillId="31" borderId="0" applyNumberFormat="0" applyBorder="0" applyAlignment="0" applyProtection="0">
      <alignment vertical="center"/>
    </xf>
    <xf numFmtId="0" fontId="46" fillId="32" borderId="0" applyNumberFormat="0" applyBorder="0" applyAlignment="0" applyProtection="0">
      <alignment vertical="center"/>
    </xf>
    <xf numFmtId="0" fontId="45" fillId="33" borderId="0" applyNumberFormat="0" applyBorder="0" applyAlignment="0" applyProtection="0">
      <alignment vertical="center"/>
    </xf>
    <xf numFmtId="0" fontId="45" fillId="34" borderId="0" applyNumberFormat="0" applyBorder="0" applyAlignment="0" applyProtection="0">
      <alignment vertical="center"/>
    </xf>
    <xf numFmtId="0" fontId="46" fillId="35" borderId="0" applyNumberFormat="0" applyBorder="0" applyAlignment="0" applyProtection="0">
      <alignment vertical="center"/>
    </xf>
    <xf numFmtId="0" fontId="46" fillId="36" borderId="0" applyNumberFormat="0" applyBorder="0" applyAlignment="0" applyProtection="0">
      <alignment vertical="center"/>
    </xf>
    <xf numFmtId="0" fontId="45" fillId="37" borderId="0" applyNumberFormat="0" applyBorder="0" applyAlignment="0" applyProtection="0">
      <alignment vertical="center"/>
    </xf>
    <xf numFmtId="0" fontId="45" fillId="38" borderId="0" applyNumberFormat="0" applyBorder="0" applyAlignment="0" applyProtection="0">
      <alignment vertical="center"/>
    </xf>
    <xf numFmtId="0" fontId="46" fillId="39" borderId="0" applyNumberFormat="0" applyBorder="0" applyAlignment="0" applyProtection="0">
      <alignment vertical="center"/>
    </xf>
    <xf numFmtId="0" fontId="8" fillId="8" borderId="0" applyNumberFormat="0" applyBorder="0" applyAlignment="0" applyProtection="0">
      <alignment vertical="center"/>
    </xf>
    <xf numFmtId="0" fontId="15" fillId="15" borderId="0" applyNumberFormat="0" applyBorder="0" applyAlignment="0" applyProtection="0">
      <alignment vertical="center"/>
    </xf>
    <xf numFmtId="0" fontId="10" fillId="18" borderId="0" applyNumberFormat="0" applyBorder="0" applyAlignment="0" applyProtection="0">
      <alignment vertical="center"/>
    </xf>
    <xf numFmtId="0" fontId="8" fillId="19" borderId="0" applyNumberFormat="0" applyBorder="0" applyAlignment="0" applyProtection="0">
      <alignment vertical="center"/>
    </xf>
    <xf numFmtId="0" fontId="46" fillId="40" borderId="0" applyNumberFormat="0" applyBorder="0" applyAlignment="0" applyProtection="0">
      <alignment vertical="center"/>
    </xf>
    <xf numFmtId="0" fontId="45" fillId="41" borderId="0" applyNumberFormat="0" applyBorder="0" applyAlignment="0" applyProtection="0">
      <alignment vertical="center"/>
    </xf>
    <xf numFmtId="0" fontId="45" fillId="42" borderId="0" applyNumberFormat="0" applyBorder="0" applyAlignment="0" applyProtection="0">
      <alignment vertical="center"/>
    </xf>
    <xf numFmtId="0" fontId="46" fillId="43" borderId="0" applyNumberFormat="0" applyBorder="0" applyAlignment="0" applyProtection="0">
      <alignment vertical="center"/>
    </xf>
  </cellStyleXfs>
  <cellXfs count="566">
    <xf numFmtId="0" fontId="0" fillId="0" borderId="0" xfId="0">
      <alignment vertical="center"/>
    </xf>
    <xf numFmtId="0" fontId="0" fillId="2" borderId="0" xfId="0" applyFill="1">
      <alignment vertical="center"/>
    </xf>
    <xf numFmtId="0" fontId="1" fillId="3" borderId="1" xfId="0" applyFont="1" applyFill="1" applyBorder="1" applyAlignment="1">
      <alignment horizontal="left" vertical="center"/>
    </xf>
    <xf numFmtId="0" fontId="1" fillId="3" borderId="2" xfId="0" applyFont="1" applyFill="1" applyBorder="1" applyAlignment="1">
      <alignment horizontal="left" vertical="center"/>
    </xf>
    <xf numFmtId="0" fontId="1" fillId="3" borderId="3" xfId="0" applyFont="1" applyFill="1" applyBorder="1" applyAlignment="1">
      <alignment horizontal="left" vertical="center"/>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1" fillId="0" borderId="4" xfId="0" applyFont="1" applyBorder="1" applyAlignment="1">
      <alignment horizontal="left" vertical="center"/>
    </xf>
    <xf numFmtId="0" fontId="1" fillId="0" borderId="0" xfId="0" applyFont="1" applyBorder="1" applyAlignment="1">
      <alignment horizontal="left" vertical="center"/>
    </xf>
    <xf numFmtId="0" fontId="1" fillId="0" borderId="5" xfId="0" applyFont="1" applyBorder="1" applyAlignment="1">
      <alignment horizontal="left" vertical="center"/>
    </xf>
    <xf numFmtId="0" fontId="2" fillId="2" borderId="4"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1" fillId="0" borderId="4" xfId="0" applyFont="1" applyBorder="1" applyAlignment="1">
      <alignment horizontal="left" vertical="center" wrapText="1"/>
    </xf>
    <xf numFmtId="0" fontId="1" fillId="0" borderId="0" xfId="0" applyFont="1" applyBorder="1" applyAlignment="1">
      <alignment horizontal="left" vertical="center" wrapText="1"/>
    </xf>
    <xf numFmtId="0" fontId="1" fillId="4" borderId="5" xfId="0" applyFont="1" applyFill="1" applyBorder="1" applyAlignment="1">
      <alignment horizontal="left" vertical="center" wrapText="1"/>
    </xf>
    <xf numFmtId="0" fontId="1" fillId="4" borderId="5" xfId="0" applyFont="1" applyFill="1" applyBorder="1" applyAlignment="1">
      <alignment horizontal="left" vertical="center"/>
    </xf>
    <xf numFmtId="0" fontId="1" fillId="0" borderId="6" xfId="0" applyFont="1" applyBorder="1" applyAlignment="1">
      <alignment horizontal="left" vertical="center"/>
    </xf>
    <xf numFmtId="0" fontId="1" fillId="0" borderId="7" xfId="0" applyFont="1" applyBorder="1" applyAlignment="1">
      <alignment horizontal="left" vertical="center"/>
    </xf>
    <xf numFmtId="0" fontId="1" fillId="0" borderId="8" xfId="0" applyFont="1" applyBorder="1" applyAlignment="1">
      <alignment horizontal="left" vertical="center"/>
    </xf>
    <xf numFmtId="0" fontId="2" fillId="2" borderId="6"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2" borderId="0" xfId="0" applyFont="1" applyFill="1" applyAlignment="1">
      <alignment vertical="center" wrapText="1"/>
    </xf>
    <xf numFmtId="0" fontId="2" fillId="2" borderId="3" xfId="0" applyFont="1" applyFill="1" applyBorder="1" applyAlignment="1">
      <alignment horizontal="center" vertical="center" wrapText="1"/>
    </xf>
    <xf numFmtId="0" fontId="1" fillId="0" borderId="2" xfId="0" applyFont="1" applyFill="1" applyBorder="1" applyAlignment="1">
      <alignment horizontal="left" vertical="center"/>
    </xf>
    <xf numFmtId="0" fontId="1" fillId="0" borderId="2" xfId="0" applyFont="1" applyBorder="1" applyAlignment="1">
      <alignment horizontal="left" vertical="center"/>
    </xf>
    <xf numFmtId="0" fontId="2" fillId="2" borderId="5" xfId="0" applyFont="1" applyFill="1" applyBorder="1" applyAlignment="1">
      <alignment horizontal="center" vertical="center" wrapText="1"/>
    </xf>
    <xf numFmtId="0" fontId="1" fillId="5" borderId="9" xfId="0" applyFont="1" applyFill="1" applyBorder="1" applyAlignment="1">
      <alignment horizontal="left" vertical="center" wrapText="1"/>
    </xf>
    <xf numFmtId="0" fontId="1" fillId="0" borderId="10" xfId="0" applyFont="1" applyFill="1" applyBorder="1" applyAlignment="1">
      <alignment horizontal="left" vertical="center" wrapText="1"/>
    </xf>
    <xf numFmtId="0" fontId="1" fillId="5" borderId="10" xfId="0" applyFont="1" applyFill="1" applyBorder="1" applyAlignment="1">
      <alignment horizontal="left" vertical="center" wrapText="1"/>
    </xf>
    <xf numFmtId="0" fontId="1" fillId="5" borderId="11" xfId="0" applyFont="1" applyFill="1" applyBorder="1" applyAlignment="1" applyProtection="1">
      <alignment horizontal="left" vertical="center" wrapText="1"/>
      <protection locked="0"/>
    </xf>
    <xf numFmtId="0" fontId="1" fillId="0" borderId="12" xfId="0" applyFont="1" applyFill="1" applyBorder="1" applyAlignment="1" applyProtection="1">
      <alignment horizontal="left" vertical="center" wrapText="1"/>
      <protection locked="0"/>
    </xf>
    <xf numFmtId="0" fontId="1" fillId="5" borderId="12" xfId="0" applyFont="1" applyFill="1" applyBorder="1" applyAlignment="1" applyProtection="1">
      <alignment horizontal="left" vertical="center" wrapText="1"/>
      <protection locked="0"/>
    </xf>
    <xf numFmtId="0" fontId="2" fillId="2" borderId="8" xfId="0" applyFont="1" applyFill="1" applyBorder="1" applyAlignment="1">
      <alignment horizontal="center" vertical="center" wrapText="1"/>
    </xf>
    <xf numFmtId="0" fontId="1" fillId="0" borderId="3" xfId="0" applyFont="1" applyBorder="1" applyAlignment="1">
      <alignment horizontal="left" vertical="center"/>
    </xf>
    <xf numFmtId="0" fontId="1" fillId="0" borderId="13" xfId="0" applyFont="1" applyFill="1" applyBorder="1" applyAlignment="1">
      <alignment horizontal="left" vertical="center" wrapText="1"/>
    </xf>
    <xf numFmtId="0" fontId="1" fillId="0" borderId="14" xfId="0" applyFont="1" applyFill="1" applyBorder="1" applyAlignment="1" applyProtection="1">
      <alignment horizontal="left" vertical="center" wrapText="1"/>
      <protection locked="0"/>
    </xf>
    <xf numFmtId="0" fontId="3" fillId="0" borderId="0" xfId="0" applyFont="1" applyBorder="1" applyAlignment="1">
      <alignment horizontal="justify" vertical="center"/>
    </xf>
    <xf numFmtId="0" fontId="0" fillId="0" borderId="0" xfId="0" applyBorder="1">
      <alignment vertical="center"/>
    </xf>
    <xf numFmtId="0" fontId="3" fillId="0" borderId="9" xfId="0" applyFont="1" applyBorder="1" applyAlignment="1">
      <alignment horizontal="left" vertical="center" wrapText="1"/>
    </xf>
    <xf numFmtId="0" fontId="3" fillId="0" borderId="10" xfId="0" applyFont="1" applyBorder="1" applyAlignment="1">
      <alignment horizontal="left" vertical="center" wrapText="1"/>
    </xf>
    <xf numFmtId="0" fontId="3" fillId="0" borderId="13" xfId="0" applyFont="1" applyBorder="1" applyAlignment="1">
      <alignment horizontal="left" vertical="center" wrapText="1"/>
    </xf>
    <xf numFmtId="0" fontId="3" fillId="0" borderId="15" xfId="0" applyFont="1" applyBorder="1" applyAlignment="1">
      <alignment horizontal="left" vertical="center" wrapText="1"/>
    </xf>
    <xf numFmtId="0" fontId="3" fillId="0" borderId="16" xfId="0" applyFont="1" applyBorder="1" applyAlignment="1">
      <alignment horizontal="left" vertical="center" wrapText="1"/>
    </xf>
    <xf numFmtId="0" fontId="3" fillId="0" borderId="17" xfId="0" applyFont="1" applyBorder="1" applyAlignment="1">
      <alignment horizontal="left" vertical="center" wrapText="1"/>
    </xf>
    <xf numFmtId="0" fontId="3" fillId="0" borderId="11" xfId="0" applyFont="1" applyBorder="1" applyAlignment="1">
      <alignment horizontal="left" vertical="center" wrapText="1"/>
    </xf>
    <xf numFmtId="0" fontId="3" fillId="0" borderId="12" xfId="0" applyFont="1" applyBorder="1" applyAlignment="1">
      <alignment horizontal="left" vertical="center" wrapText="1"/>
    </xf>
    <xf numFmtId="0" fontId="3" fillId="0" borderId="14" xfId="0" applyFont="1" applyBorder="1" applyAlignment="1">
      <alignment horizontal="left" vertical="center" wrapText="1"/>
    </xf>
    <xf numFmtId="0" fontId="0" fillId="0" borderId="0" xfId="0" applyBorder="1" applyAlignment="1">
      <alignment horizontal="left" vertical="center"/>
    </xf>
    <xf numFmtId="0" fontId="2" fillId="0" borderId="18" xfId="0" applyFont="1" applyBorder="1" applyAlignment="1">
      <alignment horizontal="left" vertical="center" wrapText="1"/>
    </xf>
    <xf numFmtId="0" fontId="0" fillId="0" borderId="19" xfId="0" applyBorder="1" applyAlignment="1">
      <alignment horizontal="left" vertical="center"/>
    </xf>
    <xf numFmtId="0" fontId="0" fillId="0" borderId="20" xfId="0" applyBorder="1" applyAlignment="1">
      <alignment horizontal="left" vertical="center"/>
    </xf>
    <xf numFmtId="0" fontId="0" fillId="0" borderId="0" xfId="0" applyBorder="1" applyAlignment="1">
      <alignment horizontal="center" vertical="center"/>
    </xf>
    <xf numFmtId="0" fontId="2" fillId="0" borderId="1" xfId="0" applyFont="1" applyBorder="1" applyAlignment="1">
      <alignment horizontal="left" vertical="top" wrapText="1"/>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0" fontId="2" fillId="0" borderId="0" xfId="0" applyFont="1" applyBorder="1" applyAlignment="1">
      <alignment horizontal="left" vertical="top" wrapText="1"/>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8" xfId="0" applyFont="1" applyBorder="1" applyAlignment="1">
      <alignment horizontal="left" vertical="top" wrapText="1"/>
    </xf>
    <xf numFmtId="0" fontId="2" fillId="0" borderId="18" xfId="0" applyFont="1" applyBorder="1" applyAlignment="1">
      <alignment horizontal="left" vertical="top" wrapText="1"/>
    </xf>
    <xf numFmtId="0" fontId="0" fillId="0" borderId="19" xfId="0" applyBorder="1" applyAlignment="1">
      <alignment horizontal="left" vertical="top"/>
    </xf>
    <xf numFmtId="0" fontId="0" fillId="0" borderId="20" xfId="0" applyBorder="1" applyAlignment="1">
      <alignment horizontal="left" vertical="top"/>
    </xf>
    <xf numFmtId="0" fontId="4" fillId="6" borderId="21" xfId="0" applyFont="1" applyFill="1" applyBorder="1" applyAlignment="1">
      <alignment horizontal="center" vertical="center" wrapText="1"/>
    </xf>
    <xf numFmtId="0" fontId="4" fillId="6" borderId="22" xfId="0" applyFont="1" applyFill="1" applyBorder="1" applyAlignment="1">
      <alignment horizontal="center" vertical="center" wrapText="1"/>
    </xf>
    <xf numFmtId="0" fontId="4" fillId="0" borderId="22" xfId="0" applyFont="1" applyBorder="1" applyAlignment="1">
      <alignment horizontal="center" vertical="center" wrapText="1"/>
    </xf>
    <xf numFmtId="0" fontId="5" fillId="7" borderId="23" xfId="19" applyAlignment="1">
      <alignment horizontal="center" vertical="center"/>
    </xf>
    <xf numFmtId="0" fontId="4" fillId="6" borderId="24" xfId="0" applyFont="1" applyFill="1" applyBorder="1" applyAlignment="1">
      <alignment horizontal="center" vertical="center" wrapText="1"/>
    </xf>
    <xf numFmtId="49" fontId="2" fillId="0" borderId="24" xfId="0" applyNumberFormat="1" applyFont="1" applyBorder="1" applyAlignment="1">
      <alignment horizontal="center" vertical="center"/>
    </xf>
    <xf numFmtId="0" fontId="2" fillId="0" borderId="24" xfId="0" applyFont="1" applyBorder="1" applyAlignment="1">
      <alignment horizontal="left" vertical="center" wrapText="1"/>
    </xf>
    <xf numFmtId="0" fontId="6" fillId="0" borderId="22" xfId="0" applyFont="1" applyBorder="1" applyAlignment="1">
      <alignment horizontal="center" vertical="center" wrapText="1"/>
    </xf>
    <xf numFmtId="0" fontId="0" fillId="0" borderId="24" xfId="0" applyBorder="1" applyAlignment="1">
      <alignment horizontal="left" vertical="center" wrapText="1"/>
    </xf>
    <xf numFmtId="0" fontId="2" fillId="0" borderId="24" xfId="0" applyFont="1" applyBorder="1" applyAlignment="1">
      <alignment horizontal="center" vertical="center" wrapText="1"/>
    </xf>
    <xf numFmtId="0" fontId="0" fillId="0" borderId="24" xfId="0" applyBorder="1" applyAlignment="1">
      <alignment horizontal="center" vertical="center"/>
    </xf>
    <xf numFmtId="0" fontId="2" fillId="0" borderId="24" xfId="0" applyFont="1" applyBorder="1" applyAlignment="1">
      <alignment horizontal="left" vertical="top" wrapText="1"/>
    </xf>
    <xf numFmtId="49" fontId="0" fillId="0" borderId="24" xfId="0" applyNumberFormat="1" applyBorder="1" applyAlignment="1">
      <alignment horizontal="center" vertical="center"/>
    </xf>
    <xf numFmtId="0" fontId="0" fillId="0" borderId="24" xfId="0" applyBorder="1" applyAlignment="1">
      <alignment horizontal="left" vertical="center"/>
    </xf>
    <xf numFmtId="0" fontId="7" fillId="0" borderId="0" xfId="0" applyFont="1" applyAlignment="1">
      <alignment horizontal="left" vertical="center"/>
    </xf>
    <xf numFmtId="0" fontId="3" fillId="0" borderId="0" xfId="0" applyFont="1" applyBorder="1" applyAlignment="1">
      <alignment horizontal="center" vertical="center" wrapText="1"/>
    </xf>
    <xf numFmtId="0" fontId="3" fillId="0" borderId="25" xfId="0" applyFont="1" applyBorder="1" applyAlignment="1">
      <alignment horizontal="center" vertical="center" wrapText="1"/>
    </xf>
    <xf numFmtId="0" fontId="3" fillId="0" borderId="0" xfId="0" applyFont="1" applyBorder="1" applyAlignment="1">
      <alignment vertical="center"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4" xfId="0" applyFont="1" applyBorder="1" applyAlignment="1">
      <alignment horizontal="center" vertical="center" wrapText="1"/>
    </xf>
    <xf numFmtId="0" fontId="3" fillId="0" borderId="7" xfId="0" applyFont="1" applyBorder="1" applyAlignment="1">
      <alignment horizontal="center" vertical="center" wrapText="1"/>
    </xf>
    <xf numFmtId="0" fontId="3" fillId="0" borderId="26" xfId="0" applyFont="1" applyBorder="1" applyAlignment="1">
      <alignment horizontal="center" vertical="center" wrapText="1"/>
    </xf>
    <xf numFmtId="0" fontId="8" fillId="8" borderId="24" xfId="41" applyBorder="1">
      <alignment vertical="center"/>
    </xf>
    <xf numFmtId="0" fontId="9" fillId="9" borderId="24" xfId="0" applyFont="1" applyFill="1" applyBorder="1" applyAlignment="1">
      <alignment horizontal="left" vertical="center" wrapText="1"/>
    </xf>
    <xf numFmtId="0" fontId="10" fillId="10" borderId="24" xfId="26" applyBorder="1">
      <alignment vertical="center"/>
    </xf>
    <xf numFmtId="0" fontId="11" fillId="11" borderId="24" xfId="0" applyFont="1" applyFill="1" applyBorder="1" applyAlignment="1">
      <alignment horizontal="left" vertical="center" wrapText="1"/>
    </xf>
    <xf numFmtId="0" fontId="7" fillId="11" borderId="24" xfId="0" applyFont="1" applyFill="1" applyBorder="1" applyAlignment="1">
      <alignment horizontal="left" vertical="center" wrapText="1"/>
    </xf>
    <xf numFmtId="0" fontId="0" fillId="0" borderId="24" xfId="0" applyBorder="1">
      <alignment vertical="center"/>
    </xf>
    <xf numFmtId="0" fontId="11" fillId="0" borderId="24" xfId="0" applyFont="1" applyFill="1" applyBorder="1" applyAlignment="1">
      <alignment horizontal="left" vertical="center" wrapText="1"/>
    </xf>
    <xf numFmtId="0" fontId="7" fillId="0" borderId="24" xfId="0" applyFont="1" applyFill="1" applyBorder="1" applyAlignment="1">
      <alignment horizontal="left" vertical="center" wrapText="1"/>
    </xf>
    <xf numFmtId="0" fontId="3" fillId="0" borderId="6" xfId="0" applyFont="1" applyBorder="1" applyAlignment="1">
      <alignment horizontal="center" vertical="center" wrapText="1"/>
    </xf>
    <xf numFmtId="0" fontId="3" fillId="0" borderId="3" xfId="0" applyFont="1" applyBorder="1" applyAlignment="1">
      <alignment horizontal="center" vertical="center" wrapText="1"/>
    </xf>
    <xf numFmtId="0" fontId="3" fillId="0" borderId="5" xfId="0" applyFont="1" applyBorder="1" applyAlignment="1">
      <alignment horizontal="center" vertical="center" wrapText="1"/>
    </xf>
    <xf numFmtId="0" fontId="3" fillId="0" borderId="8" xfId="0" applyFont="1" applyBorder="1" applyAlignment="1">
      <alignment horizontal="center" vertical="center" wrapText="1"/>
    </xf>
    <xf numFmtId="0" fontId="12" fillId="0" borderId="0" xfId="0" applyFont="1" applyAlignment="1" applyProtection="1">
      <alignment horizontal="center" vertical="center"/>
      <protection locked="0"/>
    </xf>
    <xf numFmtId="0" fontId="7" fillId="0" borderId="0" xfId="0" applyFont="1" applyAlignment="1">
      <alignment horizontal="center" vertical="center"/>
    </xf>
    <xf numFmtId="0" fontId="13" fillId="12" borderId="9" xfId="0" applyFont="1" applyFill="1" applyBorder="1" applyAlignment="1">
      <alignment horizontal="center" vertical="center"/>
    </xf>
    <xf numFmtId="0" fontId="13" fillId="12" borderId="10" xfId="0" applyFont="1" applyFill="1" applyBorder="1" applyAlignment="1">
      <alignment horizontal="center" vertical="center"/>
    </xf>
    <xf numFmtId="49" fontId="13" fillId="12" borderId="10" xfId="0" applyNumberFormat="1" applyFont="1" applyFill="1" applyBorder="1" applyAlignment="1">
      <alignment horizontal="center" vertical="center"/>
    </xf>
    <xf numFmtId="0" fontId="13" fillId="12" borderId="10" xfId="0" applyFont="1" applyFill="1" applyBorder="1" applyAlignment="1">
      <alignment horizontal="center" vertical="center" wrapText="1"/>
    </xf>
    <xf numFmtId="0" fontId="14" fillId="13" borderId="13" xfId="25" applyBorder="1" applyAlignment="1" applyProtection="1">
      <alignment horizontal="center" vertical="center"/>
      <protection locked="0"/>
    </xf>
    <xf numFmtId="0" fontId="12" fillId="0" borderId="15" xfId="0" applyFont="1" applyBorder="1" applyAlignment="1">
      <alignment horizontal="center" vertical="center"/>
    </xf>
    <xf numFmtId="0" fontId="12" fillId="0" borderId="16" xfId="0" applyFont="1" applyBorder="1" applyAlignment="1">
      <alignment horizontal="center" vertical="center"/>
    </xf>
    <xf numFmtId="0" fontId="12" fillId="0" borderId="16" xfId="0" applyFont="1" applyBorder="1" applyAlignment="1">
      <alignment horizontal="center" vertical="center" wrapText="1"/>
    </xf>
    <xf numFmtId="0" fontId="2" fillId="0" borderId="17" xfId="0" applyFont="1" applyBorder="1" applyAlignment="1">
      <alignment vertical="center" wrapText="1"/>
    </xf>
    <xf numFmtId="0" fontId="12" fillId="0" borderId="1" xfId="0" applyFont="1" applyBorder="1" applyAlignment="1" applyProtection="1">
      <alignment horizontal="center" vertical="center" wrapText="1"/>
      <protection locked="0"/>
    </xf>
    <xf numFmtId="0" fontId="12" fillId="14" borderId="15" xfId="0" applyFont="1" applyFill="1" applyBorder="1" applyAlignment="1">
      <alignment horizontal="center" vertical="center"/>
    </xf>
    <xf numFmtId="0" fontId="12" fillId="14" borderId="16" xfId="0" applyFont="1" applyFill="1" applyBorder="1" applyAlignment="1">
      <alignment horizontal="center" vertical="center" wrapText="1"/>
    </xf>
    <xf numFmtId="49" fontId="12" fillId="14" borderId="16" xfId="0" applyNumberFormat="1" applyFont="1" applyFill="1" applyBorder="1" applyAlignment="1">
      <alignment horizontal="center" vertical="center"/>
    </xf>
    <xf numFmtId="0" fontId="12" fillId="14" borderId="16" xfId="0" applyFont="1" applyFill="1" applyBorder="1" applyAlignment="1">
      <alignment horizontal="center" vertical="center"/>
    </xf>
    <xf numFmtId="0" fontId="15" fillId="15" borderId="17" xfId="42" applyBorder="1" applyAlignment="1" applyProtection="1">
      <alignment horizontal="left" vertical="center" wrapText="1"/>
      <protection locked="0"/>
    </xf>
    <xf numFmtId="0" fontId="12" fillId="0" borderId="4" xfId="0" applyFont="1" applyBorder="1" applyAlignment="1" applyProtection="1">
      <alignment horizontal="center" vertical="center" wrapText="1"/>
      <protection locked="0"/>
    </xf>
    <xf numFmtId="0" fontId="15" fillId="15" borderId="17" xfId="42" applyBorder="1" applyAlignment="1" applyProtection="1">
      <alignment horizontal="center" vertical="center" wrapText="1"/>
      <protection locked="0"/>
    </xf>
    <xf numFmtId="0" fontId="12" fillId="0" borderId="6" xfId="0" applyFont="1" applyBorder="1" applyAlignment="1" applyProtection="1">
      <alignment horizontal="center" vertical="center" wrapText="1"/>
      <protection locked="0"/>
    </xf>
    <xf numFmtId="0" fontId="0" fillId="0" borderId="17" xfId="0" applyBorder="1">
      <alignment vertical="center"/>
    </xf>
    <xf numFmtId="0" fontId="12" fillId="14" borderId="11" xfId="0" applyFont="1" applyFill="1" applyBorder="1" applyAlignment="1">
      <alignment horizontal="center" vertical="center"/>
    </xf>
    <xf numFmtId="0" fontId="12" fillId="14" borderId="12" xfId="0" applyFont="1" applyFill="1" applyBorder="1" applyAlignment="1">
      <alignment horizontal="center" vertical="center"/>
    </xf>
    <xf numFmtId="49" fontId="12" fillId="14" borderId="12" xfId="0" applyNumberFormat="1" applyFont="1" applyFill="1" applyBorder="1" applyAlignment="1">
      <alignment horizontal="center" vertical="center"/>
    </xf>
    <xf numFmtId="0" fontId="12" fillId="14" borderId="12" xfId="0" applyFont="1" applyFill="1" applyBorder="1" applyAlignment="1">
      <alignment horizontal="center" vertical="center" wrapText="1"/>
    </xf>
    <xf numFmtId="0" fontId="15" fillId="15" borderId="14" xfId="42" applyBorder="1" applyAlignment="1" applyProtection="1">
      <alignment horizontal="center" vertical="center"/>
      <protection locked="0"/>
    </xf>
    <xf numFmtId="0" fontId="3" fillId="0" borderId="0" xfId="0" applyFont="1" applyAlignment="1">
      <alignment vertical="center" wrapText="1"/>
    </xf>
    <xf numFmtId="0" fontId="3" fillId="0" borderId="0" xfId="0" applyFont="1" applyAlignment="1">
      <alignment vertical="center"/>
    </xf>
    <xf numFmtId="0" fontId="12" fillId="0" borderId="2" xfId="0" applyFont="1" applyBorder="1" applyAlignment="1" applyProtection="1">
      <alignment horizontal="center" vertical="center" wrapText="1"/>
      <protection locked="0"/>
    </xf>
    <xf numFmtId="0" fontId="12" fillId="0" borderId="3" xfId="0" applyFont="1" applyBorder="1" applyAlignment="1" applyProtection="1">
      <alignment horizontal="center" vertical="center" wrapText="1"/>
      <protection locked="0"/>
    </xf>
    <xf numFmtId="0" fontId="12" fillId="0" borderId="0" xfId="0" applyFont="1" applyBorder="1" applyAlignment="1" applyProtection="1">
      <alignment horizontal="center" vertical="center" wrapText="1"/>
      <protection locked="0"/>
    </xf>
    <xf numFmtId="0" fontId="12" fillId="0" borderId="5" xfId="0" applyFont="1" applyBorder="1" applyAlignment="1" applyProtection="1">
      <alignment horizontal="center" vertical="center" wrapText="1"/>
      <protection locked="0"/>
    </xf>
    <xf numFmtId="0" fontId="12" fillId="0" borderId="7" xfId="0" applyFont="1" applyBorder="1" applyAlignment="1" applyProtection="1">
      <alignment horizontal="center" vertical="center" wrapText="1"/>
      <protection locked="0"/>
    </xf>
    <xf numFmtId="0" fontId="12" fillId="0" borderId="8" xfId="0" applyFont="1" applyBorder="1" applyAlignment="1" applyProtection="1">
      <alignment horizontal="center" vertical="center" wrapText="1"/>
      <protection locked="0"/>
    </xf>
    <xf numFmtId="0" fontId="7" fillId="0" borderId="0" xfId="0" applyFont="1" applyBorder="1">
      <alignment vertical="center"/>
    </xf>
    <xf numFmtId="0" fontId="1" fillId="0" borderId="0" xfId="0" applyFont="1" applyAlignment="1" applyProtection="1">
      <alignment horizontal="center" vertical="center"/>
      <protection locked="0"/>
    </xf>
    <xf numFmtId="0" fontId="16" fillId="12" borderId="27" xfId="0" applyFont="1" applyFill="1" applyBorder="1" applyAlignment="1">
      <alignment horizontal="center" vertical="center"/>
    </xf>
    <xf numFmtId="0" fontId="16" fillId="12" borderId="28" xfId="0" applyFont="1" applyFill="1" applyBorder="1" applyAlignment="1">
      <alignment horizontal="center" vertical="center"/>
    </xf>
    <xf numFmtId="0" fontId="17" fillId="0" borderId="27" xfId="0" applyFont="1" applyBorder="1" applyAlignment="1">
      <alignment horizontal="center" vertical="center"/>
    </xf>
    <xf numFmtId="0" fontId="17" fillId="0" borderId="29" xfId="0" applyFont="1" applyBorder="1" applyAlignment="1">
      <alignment horizontal="center" vertical="center"/>
    </xf>
    <xf numFmtId="0" fontId="17" fillId="0" borderId="27" xfId="0" applyNumberFormat="1" applyFont="1" applyBorder="1" applyAlignment="1" applyProtection="1">
      <alignment horizontal="left" vertical="center" indent="1"/>
      <protection locked="0"/>
    </xf>
    <xf numFmtId="0" fontId="17" fillId="0" borderId="28" xfId="0" applyNumberFormat="1" applyFont="1" applyBorder="1" applyAlignment="1" applyProtection="1">
      <alignment horizontal="left" vertical="center" indent="1"/>
      <protection locked="0"/>
    </xf>
    <xf numFmtId="0" fontId="17" fillId="14" borderId="27" xfId="0" applyFont="1" applyFill="1" applyBorder="1" applyAlignment="1">
      <alignment horizontal="center" vertical="center"/>
    </xf>
    <xf numFmtId="0" fontId="17" fillId="14" borderId="29" xfId="0" applyFont="1" applyFill="1" applyBorder="1" applyAlignment="1">
      <alignment horizontal="center" vertical="center"/>
    </xf>
    <xf numFmtId="0" fontId="17" fillId="14" borderId="27" xfId="0" applyNumberFormat="1" applyFont="1" applyFill="1" applyBorder="1" applyAlignment="1" applyProtection="1">
      <alignment horizontal="left" vertical="center" indent="1"/>
      <protection locked="0"/>
    </xf>
    <xf numFmtId="0" fontId="17" fillId="14" borderId="28" xfId="0" applyNumberFormat="1" applyFont="1" applyFill="1" applyBorder="1" applyAlignment="1" applyProtection="1">
      <alignment horizontal="left" vertical="center" indent="1"/>
      <protection locked="0"/>
    </xf>
    <xf numFmtId="0" fontId="17" fillId="0" borderId="27" xfId="0" applyNumberFormat="1" applyFont="1" applyBorder="1" applyAlignment="1" applyProtection="1">
      <alignment horizontal="center" vertical="center"/>
      <protection locked="0"/>
    </xf>
    <xf numFmtId="0" fontId="17" fillId="0" borderId="28" xfId="0" applyNumberFormat="1" applyFont="1" applyBorder="1" applyAlignment="1" applyProtection="1">
      <alignment horizontal="center" vertical="center"/>
      <protection locked="0"/>
    </xf>
    <xf numFmtId="0" fontId="17" fillId="14" borderId="27" xfId="0" applyFont="1" applyFill="1" applyBorder="1" applyAlignment="1" applyProtection="1">
      <alignment horizontal="center" vertical="center"/>
      <protection locked="0"/>
    </xf>
    <xf numFmtId="0" fontId="17" fillId="14" borderId="29" xfId="0" applyFont="1" applyFill="1" applyBorder="1" applyAlignment="1" applyProtection="1">
      <alignment horizontal="center" vertical="center"/>
      <protection locked="0"/>
    </xf>
    <xf numFmtId="0" fontId="17" fillId="0" borderId="16" xfId="0" applyFont="1" applyBorder="1" applyAlignment="1">
      <alignment horizontal="center" vertical="center"/>
    </xf>
    <xf numFmtId="0" fontId="15" fillId="15" borderId="16" xfId="42" applyBorder="1" applyAlignment="1">
      <alignment horizontal="center" vertical="center"/>
    </xf>
    <xf numFmtId="0" fontId="15" fillId="15" borderId="16" xfId="42" applyNumberFormat="1" applyBorder="1" applyAlignment="1" applyProtection="1">
      <alignment horizontal="center" vertical="center"/>
      <protection locked="0"/>
    </xf>
    <xf numFmtId="0" fontId="17" fillId="2" borderId="16" xfId="0" applyFont="1" applyFill="1" applyBorder="1" applyAlignment="1">
      <alignment horizontal="center" vertical="center"/>
    </xf>
    <xf numFmtId="0" fontId="17" fillId="2" borderId="16" xfId="0" applyNumberFormat="1" applyFont="1" applyFill="1" applyBorder="1" applyAlignment="1" applyProtection="1">
      <alignment horizontal="center" vertical="center"/>
      <protection locked="0"/>
    </xf>
    <xf numFmtId="0" fontId="18" fillId="0" borderId="0" xfId="0" applyFont="1" applyBorder="1" applyAlignment="1">
      <alignment horizontal="left" vertical="center"/>
    </xf>
    <xf numFmtId="0" fontId="1" fillId="0" borderId="0" xfId="0" applyFont="1" applyBorder="1" applyAlignment="1" applyProtection="1">
      <alignment horizontal="center" vertical="center"/>
      <protection locked="0"/>
    </xf>
    <xf numFmtId="0" fontId="17" fillId="14" borderId="1" xfId="0" applyFont="1" applyFill="1" applyBorder="1" applyAlignment="1" applyProtection="1">
      <alignment horizontal="center" vertical="center" wrapText="1"/>
      <protection locked="0"/>
    </xf>
    <xf numFmtId="0" fontId="17" fillId="14" borderId="2" xfId="0" applyFont="1" applyFill="1" applyBorder="1" applyAlignment="1" applyProtection="1">
      <alignment horizontal="center" vertical="center" wrapText="1"/>
      <protection locked="0"/>
    </xf>
    <xf numFmtId="0" fontId="17" fillId="14" borderId="3" xfId="0" applyFont="1" applyFill="1" applyBorder="1" applyAlignment="1" applyProtection="1">
      <alignment horizontal="center" vertical="center" wrapText="1"/>
      <protection locked="0"/>
    </xf>
    <xf numFmtId="0" fontId="17" fillId="14" borderId="1" xfId="0" applyFont="1" applyFill="1" applyBorder="1" applyAlignment="1" applyProtection="1">
      <alignment horizontal="right" vertical="center"/>
      <protection locked="0"/>
    </xf>
    <xf numFmtId="0" fontId="17" fillId="14" borderId="2" xfId="0" applyFont="1" applyFill="1" applyBorder="1" applyAlignment="1" applyProtection="1">
      <alignment horizontal="right" vertical="center"/>
      <protection locked="0"/>
    </xf>
    <xf numFmtId="0" fontId="17" fillId="14" borderId="6" xfId="0" applyFont="1" applyFill="1" applyBorder="1" applyAlignment="1" applyProtection="1">
      <alignment horizontal="center" vertical="center" wrapText="1"/>
      <protection locked="0"/>
    </xf>
    <xf numFmtId="0" fontId="17" fillId="14" borderId="7" xfId="0" applyFont="1" applyFill="1" applyBorder="1" applyAlignment="1" applyProtection="1">
      <alignment horizontal="center" vertical="center" wrapText="1"/>
      <protection locked="0"/>
    </xf>
    <xf numFmtId="0" fontId="17" fillId="14" borderId="8" xfId="0" applyFont="1" applyFill="1" applyBorder="1" applyAlignment="1" applyProtection="1">
      <alignment horizontal="center" vertical="center" wrapText="1"/>
      <protection locked="0"/>
    </xf>
    <xf numFmtId="0" fontId="17" fillId="14" borderId="6" xfId="0" applyFont="1" applyFill="1" applyBorder="1" applyAlignment="1" applyProtection="1">
      <alignment horizontal="right" vertical="center"/>
      <protection locked="0"/>
    </xf>
    <xf numFmtId="0" fontId="17" fillId="14" borderId="7" xfId="0" applyFont="1" applyFill="1" applyBorder="1" applyAlignment="1" applyProtection="1">
      <alignment horizontal="right" vertical="center"/>
      <protection locked="0"/>
    </xf>
    <xf numFmtId="0" fontId="18" fillId="0" borderId="7" xfId="0" applyFont="1" applyBorder="1" applyAlignment="1">
      <alignment horizontal="left"/>
    </xf>
    <xf numFmtId="0" fontId="16" fillId="12" borderId="1" xfId="0" applyFont="1" applyFill="1" applyBorder="1" applyAlignment="1">
      <alignment horizontal="center" vertical="center"/>
    </xf>
    <xf numFmtId="0" fontId="16" fillId="12" borderId="2" xfId="0" applyFont="1" applyFill="1" applyBorder="1" applyAlignment="1">
      <alignment horizontal="center" vertical="center"/>
    </xf>
    <xf numFmtId="0" fontId="19" fillId="16" borderId="30" xfId="0" applyFont="1" applyFill="1" applyBorder="1" applyAlignment="1">
      <alignment horizontal="center" vertical="center"/>
    </xf>
    <xf numFmtId="0" fontId="17" fillId="16" borderId="31" xfId="0" applyFont="1" applyFill="1" applyBorder="1" applyAlignment="1">
      <alignment horizontal="center" vertical="center"/>
    </xf>
    <xf numFmtId="0" fontId="17" fillId="16" borderId="32" xfId="0" applyFont="1" applyFill="1" applyBorder="1" applyAlignment="1">
      <alignment horizontal="center" vertical="center"/>
    </xf>
    <xf numFmtId="0" fontId="17" fillId="16" borderId="33" xfId="0" applyFont="1" applyFill="1" applyBorder="1" applyAlignment="1">
      <alignment horizontal="center" vertical="center"/>
    </xf>
    <xf numFmtId="0" fontId="17" fillId="16" borderId="34" xfId="0" applyFont="1" applyFill="1" applyBorder="1" applyAlignment="1">
      <alignment horizontal="center" vertical="center"/>
    </xf>
    <xf numFmtId="49" fontId="17" fillId="0" borderId="35" xfId="0" applyNumberFormat="1" applyFont="1" applyBorder="1" applyAlignment="1" applyProtection="1">
      <alignment horizontal="center" vertical="center"/>
      <protection locked="0"/>
    </xf>
    <xf numFmtId="49" fontId="17" fillId="0" borderId="31" xfId="0" applyNumberFormat="1" applyFont="1" applyBorder="1" applyAlignment="1" applyProtection="1">
      <alignment horizontal="center" vertical="center"/>
      <protection locked="0"/>
    </xf>
    <xf numFmtId="49" fontId="17" fillId="0" borderId="32" xfId="0" applyNumberFormat="1" applyFont="1" applyBorder="1" applyAlignment="1" applyProtection="1">
      <alignment horizontal="center" vertical="center"/>
      <protection locked="0"/>
    </xf>
    <xf numFmtId="49" fontId="17" fillId="0" borderId="36" xfId="0" applyNumberFormat="1" applyFont="1" applyBorder="1" applyAlignment="1" applyProtection="1">
      <alignment horizontal="center" vertical="center"/>
      <protection locked="0"/>
    </xf>
    <xf numFmtId="0" fontId="7" fillId="0" borderId="37" xfId="0" applyFont="1" applyBorder="1" applyAlignment="1">
      <alignment horizontal="center" vertical="center"/>
    </xf>
    <xf numFmtId="49" fontId="17" fillId="14" borderId="30" xfId="0" applyNumberFormat="1" applyFont="1" applyFill="1" applyBorder="1" applyAlignment="1" applyProtection="1">
      <alignment horizontal="center" vertical="center"/>
      <protection locked="0"/>
    </xf>
    <xf numFmtId="49" fontId="17" fillId="14" borderId="31" xfId="0" applyNumberFormat="1" applyFont="1" applyFill="1" applyBorder="1" applyAlignment="1" applyProtection="1">
      <alignment horizontal="center" vertical="center"/>
      <protection locked="0"/>
    </xf>
    <xf numFmtId="49" fontId="17" fillId="14" borderId="32" xfId="0" applyNumberFormat="1" applyFont="1" applyFill="1" applyBorder="1" applyAlignment="1" applyProtection="1">
      <alignment horizontal="center" vertical="center"/>
      <protection locked="0"/>
    </xf>
    <xf numFmtId="49" fontId="17" fillId="14" borderId="36" xfId="0" applyNumberFormat="1" applyFont="1" applyFill="1" applyBorder="1" applyAlignment="1" applyProtection="1">
      <alignment horizontal="center" vertical="center"/>
      <protection locked="0"/>
    </xf>
    <xf numFmtId="0" fontId="7" fillId="14" borderId="37" xfId="0" applyFont="1" applyFill="1" applyBorder="1" applyAlignment="1">
      <alignment horizontal="center" vertical="center"/>
    </xf>
    <xf numFmtId="49" fontId="17" fillId="0" borderId="30" xfId="0" applyNumberFormat="1" applyFont="1" applyBorder="1" applyAlignment="1" applyProtection="1">
      <alignment horizontal="center" vertical="center"/>
      <protection locked="0"/>
    </xf>
    <xf numFmtId="49" fontId="17" fillId="14" borderId="38" xfId="0" applyNumberFormat="1" applyFont="1" applyFill="1" applyBorder="1" applyAlignment="1" applyProtection="1">
      <alignment horizontal="center" vertical="center"/>
      <protection locked="0"/>
    </xf>
    <xf numFmtId="49" fontId="17" fillId="14" borderId="39" xfId="0" applyNumberFormat="1" applyFont="1" applyFill="1" applyBorder="1" applyAlignment="1" applyProtection="1">
      <alignment horizontal="center" vertical="center"/>
      <protection locked="0"/>
    </xf>
    <xf numFmtId="49" fontId="17" fillId="14" borderId="40" xfId="0" applyNumberFormat="1" applyFont="1" applyFill="1" applyBorder="1" applyAlignment="1" applyProtection="1">
      <alignment horizontal="center" vertical="center"/>
      <protection locked="0"/>
    </xf>
    <xf numFmtId="49" fontId="17" fillId="14" borderId="41" xfId="0" applyNumberFormat="1" applyFont="1" applyFill="1" applyBorder="1" applyAlignment="1" applyProtection="1">
      <alignment horizontal="center" vertical="center"/>
      <protection locked="0"/>
    </xf>
    <xf numFmtId="0" fontId="7" fillId="14" borderId="42" xfId="0" applyFont="1" applyFill="1" applyBorder="1" applyAlignment="1">
      <alignment horizontal="center" vertical="center"/>
    </xf>
    <xf numFmtId="0" fontId="20" fillId="0" borderId="19" xfId="0" applyFont="1" applyBorder="1" applyAlignment="1">
      <alignment horizontal="left" vertical="top"/>
    </xf>
    <xf numFmtId="0" fontId="8" fillId="8" borderId="43" xfId="41" applyBorder="1" applyAlignment="1">
      <alignment horizontal="center" vertical="top"/>
    </xf>
    <xf numFmtId="0" fontId="8" fillId="8" borderId="44" xfId="41" applyBorder="1" applyAlignment="1">
      <alignment horizontal="center" vertical="top"/>
    </xf>
    <xf numFmtId="0" fontId="17" fillId="16" borderId="45" xfId="0" applyFont="1" applyFill="1" applyBorder="1" applyAlignment="1">
      <alignment horizontal="center" vertical="center"/>
    </xf>
    <xf numFmtId="0" fontId="17" fillId="16" borderId="46" xfId="0" applyFont="1" applyFill="1" applyBorder="1" applyAlignment="1">
      <alignment horizontal="center" vertical="center"/>
    </xf>
    <xf numFmtId="0" fontId="17" fillId="16" borderId="47" xfId="0" applyFont="1" applyFill="1" applyBorder="1" applyAlignment="1">
      <alignment horizontal="center" vertical="center"/>
    </xf>
    <xf numFmtId="0" fontId="17" fillId="16" borderId="48" xfId="0" applyFont="1" applyFill="1" applyBorder="1" applyAlignment="1">
      <alignment horizontal="center" vertical="center"/>
    </xf>
    <xf numFmtId="0" fontId="2" fillId="0" borderId="49" xfId="0" applyFont="1" applyBorder="1" applyAlignment="1">
      <alignment horizontal="center" vertical="center"/>
    </xf>
    <xf numFmtId="0" fontId="2" fillId="0" borderId="50" xfId="0" applyFont="1" applyBorder="1" applyAlignment="1">
      <alignment horizontal="center" vertical="center"/>
    </xf>
    <xf numFmtId="0" fontId="2" fillId="0" borderId="51" xfId="0" applyFont="1" applyBorder="1" applyAlignment="1">
      <alignment horizontal="center" vertical="center"/>
    </xf>
    <xf numFmtId="176" fontId="17" fillId="2" borderId="52" xfId="0" applyNumberFormat="1" applyFont="1" applyFill="1" applyBorder="1" applyAlignment="1">
      <alignment horizontal="center" vertical="center"/>
    </xf>
    <xf numFmtId="176" fontId="17" fillId="2" borderId="51" xfId="0" applyNumberFormat="1" applyFont="1" applyFill="1" applyBorder="1" applyAlignment="1">
      <alignment horizontal="center" vertical="center"/>
    </xf>
    <xf numFmtId="0" fontId="2" fillId="0" borderId="53" xfId="0" applyFont="1" applyBorder="1" applyAlignment="1">
      <alignment horizontal="center" vertical="center"/>
    </xf>
    <xf numFmtId="0" fontId="2" fillId="0" borderId="54" xfId="0" applyFont="1" applyBorder="1" applyAlignment="1">
      <alignment horizontal="center" vertical="center"/>
    </xf>
    <xf numFmtId="0" fontId="2" fillId="0" borderId="55" xfId="0" applyFont="1" applyBorder="1" applyAlignment="1">
      <alignment horizontal="center" vertical="center"/>
    </xf>
    <xf numFmtId="176" fontId="17" fillId="2" borderId="56" xfId="0" applyNumberFormat="1" applyFont="1" applyFill="1" applyBorder="1" applyAlignment="1">
      <alignment horizontal="center" vertical="center"/>
    </xf>
    <xf numFmtId="176" fontId="17" fillId="2" borderId="55" xfId="0" applyNumberFormat="1" applyFont="1" applyFill="1" applyBorder="1" applyAlignment="1">
      <alignment horizontal="center" vertical="center"/>
    </xf>
    <xf numFmtId="0" fontId="15" fillId="15" borderId="49" xfId="42" applyBorder="1" applyAlignment="1">
      <alignment horizontal="center" vertical="center"/>
    </xf>
    <xf numFmtId="0" fontId="15" fillId="15" borderId="50" xfId="42" applyBorder="1" applyAlignment="1">
      <alignment horizontal="center" vertical="center"/>
    </xf>
    <xf numFmtId="0" fontId="15" fillId="15" borderId="51" xfId="42" applyBorder="1" applyAlignment="1">
      <alignment horizontal="center" vertical="center"/>
    </xf>
    <xf numFmtId="176" fontId="15" fillId="15" borderId="52" xfId="42" applyNumberFormat="1" applyBorder="1" applyAlignment="1">
      <alignment horizontal="center" vertical="center"/>
    </xf>
    <xf numFmtId="176" fontId="15" fillId="15" borderId="51" xfId="42" applyNumberFormat="1" applyBorder="1" applyAlignment="1">
      <alignment horizontal="center" vertical="center"/>
    </xf>
    <xf numFmtId="0" fontId="15" fillId="15" borderId="53" xfId="42" applyBorder="1" applyAlignment="1">
      <alignment horizontal="center" vertical="center"/>
    </xf>
    <xf numFmtId="0" fontId="15" fillId="15" borderId="54" xfId="42" applyBorder="1" applyAlignment="1">
      <alignment horizontal="center" vertical="center"/>
    </xf>
    <xf numFmtId="0" fontId="15" fillId="15" borderId="55" xfId="42" applyBorder="1" applyAlignment="1">
      <alignment horizontal="center" vertical="center"/>
    </xf>
    <xf numFmtId="176" fontId="15" fillId="15" borderId="56" xfId="42" applyNumberFormat="1" applyBorder="1" applyAlignment="1">
      <alignment horizontal="center" vertical="center"/>
    </xf>
    <xf numFmtId="176" fontId="15" fillId="15" borderId="55" xfId="42" applyNumberFormat="1" applyBorder="1" applyAlignment="1">
      <alignment horizontal="center" vertical="center"/>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47" xfId="0" applyFont="1" applyFill="1" applyBorder="1" applyAlignment="1">
      <alignment horizontal="center" vertical="center"/>
    </xf>
    <xf numFmtId="176" fontId="17" fillId="2" borderId="48" xfId="0" applyNumberFormat="1" applyFont="1" applyFill="1" applyBorder="1" applyAlignment="1">
      <alignment horizontal="center" vertical="center"/>
    </xf>
    <xf numFmtId="176" fontId="17" fillId="2" borderId="47" xfId="0" applyNumberFormat="1" applyFont="1" applyFill="1" applyBorder="1" applyAlignment="1">
      <alignment horizontal="center" vertical="center"/>
    </xf>
    <xf numFmtId="0" fontId="15" fillId="15" borderId="57" xfId="42" applyBorder="1" applyAlignment="1">
      <alignment horizontal="center" vertical="center"/>
    </xf>
    <xf numFmtId="0" fontId="15" fillId="15" borderId="58" xfId="42" applyBorder="1" applyAlignment="1">
      <alignment horizontal="center" vertical="center"/>
    </xf>
    <xf numFmtId="0" fontId="15" fillId="15" borderId="59" xfId="42" applyBorder="1" applyAlignment="1">
      <alignment horizontal="center" vertical="center"/>
    </xf>
    <xf numFmtId="176" fontId="15" fillId="15" borderId="60" xfId="42" applyNumberFormat="1" applyBorder="1" applyAlignment="1">
      <alignment horizontal="center" vertical="center"/>
    </xf>
    <xf numFmtId="176" fontId="15" fillId="15" borderId="59" xfId="42" applyNumberFormat="1" applyBorder="1" applyAlignment="1">
      <alignment horizontal="center" vertical="center"/>
    </xf>
    <xf numFmtId="0" fontId="2" fillId="2" borderId="61" xfId="0" applyFont="1" applyFill="1" applyBorder="1" applyAlignment="1">
      <alignment horizontal="center" vertical="center"/>
    </xf>
    <xf numFmtId="0" fontId="2" fillId="2" borderId="62" xfId="0" applyFont="1" applyFill="1" applyBorder="1" applyAlignment="1">
      <alignment horizontal="center" vertical="center"/>
    </xf>
    <xf numFmtId="0" fontId="2" fillId="2" borderId="63" xfId="0" applyFont="1" applyFill="1" applyBorder="1" applyAlignment="1">
      <alignment horizontal="center" vertical="center"/>
    </xf>
    <xf numFmtId="176" fontId="17" fillId="2" borderId="64" xfId="0" applyNumberFormat="1" applyFont="1" applyFill="1" applyBorder="1" applyAlignment="1">
      <alignment horizontal="center" vertical="center"/>
    </xf>
    <xf numFmtId="176" fontId="17" fillId="2" borderId="63" xfId="0" applyNumberFormat="1" applyFont="1" applyFill="1" applyBorder="1" applyAlignment="1">
      <alignment horizontal="center" vertical="center"/>
    </xf>
    <xf numFmtId="0" fontId="15" fillId="15" borderId="65" xfId="42" applyBorder="1" applyAlignment="1">
      <alignment horizontal="center" vertical="center"/>
    </xf>
    <xf numFmtId="0" fontId="15" fillId="15" borderId="66" xfId="42" applyBorder="1" applyAlignment="1">
      <alignment horizontal="center" vertical="center"/>
    </xf>
    <xf numFmtId="0" fontId="15" fillId="15" borderId="67" xfId="42" applyBorder="1" applyAlignment="1">
      <alignment horizontal="center" vertical="center"/>
    </xf>
    <xf numFmtId="176" fontId="15" fillId="15" borderId="68" xfId="42" applyNumberFormat="1" applyBorder="1" applyAlignment="1">
      <alignment horizontal="center" vertical="center"/>
    </xf>
    <xf numFmtId="176" fontId="15" fillId="15" borderId="67" xfId="42" applyNumberFormat="1" applyBorder="1" applyAlignment="1">
      <alignment horizontal="center" vertical="center"/>
    </xf>
    <xf numFmtId="0" fontId="2" fillId="2" borderId="69" xfId="0" applyFont="1" applyFill="1" applyBorder="1" applyAlignment="1">
      <alignment horizontal="center" vertical="center"/>
    </xf>
    <xf numFmtId="0" fontId="0" fillId="2" borderId="70" xfId="0" applyFill="1" applyBorder="1" applyAlignment="1">
      <alignment horizontal="center" vertical="center"/>
    </xf>
    <xf numFmtId="0" fontId="0" fillId="2" borderId="71" xfId="0" applyFill="1" applyBorder="1" applyAlignment="1">
      <alignment horizontal="center" vertical="center"/>
    </xf>
    <xf numFmtId="176" fontId="17" fillId="2" borderId="72" xfId="0" applyNumberFormat="1" applyFont="1" applyFill="1" applyBorder="1" applyAlignment="1">
      <alignment horizontal="center" vertical="center"/>
    </xf>
    <xf numFmtId="176" fontId="17" fillId="2" borderId="71" xfId="0" applyNumberFormat="1" applyFont="1" applyFill="1" applyBorder="1" applyAlignment="1">
      <alignment horizontal="center" vertical="center"/>
    </xf>
    <xf numFmtId="0" fontId="17" fillId="0" borderId="0" xfId="0" applyFont="1" applyAlignment="1" applyProtection="1">
      <alignment horizontal="center" vertical="center"/>
      <protection locked="0"/>
    </xf>
    <xf numFmtId="0" fontId="1" fillId="14" borderId="4" xfId="0" applyNumberFormat="1" applyFont="1" applyFill="1" applyBorder="1" applyAlignment="1" applyProtection="1">
      <alignment horizontal="left" vertical="top" wrapText="1"/>
      <protection locked="0"/>
    </xf>
    <xf numFmtId="0" fontId="1" fillId="14" borderId="0" xfId="0" applyNumberFormat="1" applyFont="1" applyFill="1" applyBorder="1" applyAlignment="1" applyProtection="1">
      <alignment horizontal="left" vertical="top" wrapText="1"/>
      <protection locked="0"/>
    </xf>
    <xf numFmtId="0" fontId="17" fillId="17" borderId="4" xfId="0" applyNumberFormat="1" applyFont="1" applyFill="1" applyBorder="1" applyAlignment="1" applyProtection="1">
      <alignment horizontal="left" vertical="top" wrapText="1"/>
      <protection locked="0"/>
    </xf>
    <xf numFmtId="0" fontId="17" fillId="17" borderId="0" xfId="0" applyNumberFormat="1" applyFont="1" applyFill="1" applyBorder="1" applyAlignment="1" applyProtection="1">
      <alignment horizontal="left" vertical="top" wrapText="1"/>
      <protection locked="0"/>
    </xf>
    <xf numFmtId="0" fontId="17" fillId="14" borderId="4" xfId="0" applyNumberFormat="1" applyFont="1" applyFill="1" applyBorder="1" applyAlignment="1" applyProtection="1">
      <alignment horizontal="left" vertical="top" wrapText="1"/>
      <protection locked="0"/>
    </xf>
    <xf numFmtId="0" fontId="17" fillId="14" borderId="0" xfId="0" applyNumberFormat="1" applyFont="1" applyFill="1" applyBorder="1" applyAlignment="1" applyProtection="1">
      <alignment horizontal="left" vertical="top" wrapText="1"/>
      <protection locked="0"/>
    </xf>
    <xf numFmtId="0" fontId="17" fillId="14" borderId="6" xfId="0" applyNumberFormat="1" applyFont="1" applyFill="1" applyBorder="1" applyAlignment="1" applyProtection="1">
      <alignment horizontal="left" vertical="top" wrapText="1"/>
      <protection locked="0"/>
    </xf>
    <xf numFmtId="0" fontId="17" fillId="14" borderId="7" xfId="0" applyNumberFormat="1" applyFont="1" applyFill="1" applyBorder="1" applyAlignment="1" applyProtection="1">
      <alignment horizontal="left" vertical="top" wrapText="1"/>
      <protection locked="0"/>
    </xf>
    <xf numFmtId="0" fontId="8" fillId="8" borderId="73" xfId="41" applyBorder="1" applyAlignment="1">
      <alignment horizontal="center" vertical="center"/>
    </xf>
    <xf numFmtId="0" fontId="8" fillId="8" borderId="74" xfId="41" applyBorder="1" applyAlignment="1">
      <alignment horizontal="center" vertical="center"/>
    </xf>
    <xf numFmtId="0" fontId="10" fillId="18" borderId="75" xfId="43" applyBorder="1" applyAlignment="1">
      <alignment horizontal="center" vertical="center"/>
    </xf>
    <xf numFmtId="0" fontId="10" fillId="18" borderId="76" xfId="43" applyBorder="1" applyAlignment="1">
      <alignment horizontal="center" vertical="center"/>
    </xf>
    <xf numFmtId="0" fontId="8" fillId="19" borderId="61" xfId="44" applyBorder="1" applyAlignment="1">
      <alignment horizontal="center" vertical="center"/>
    </xf>
    <xf numFmtId="0" fontId="8" fillId="19" borderId="63" xfId="44" applyBorder="1" applyAlignment="1">
      <alignment horizontal="center" vertical="center"/>
    </xf>
    <xf numFmtId="0" fontId="8" fillId="19" borderId="64" xfId="44" applyBorder="1" applyAlignment="1">
      <alignment horizontal="center" vertical="center"/>
    </xf>
    <xf numFmtId="0" fontId="8" fillId="19" borderId="62" xfId="44" applyBorder="1" applyAlignment="1">
      <alignment horizontal="center" vertical="center"/>
    </xf>
    <xf numFmtId="0" fontId="2" fillId="0" borderId="61" xfId="0" applyFont="1" applyBorder="1" applyAlignment="1">
      <alignment horizontal="center" vertical="center"/>
    </xf>
    <xf numFmtId="0" fontId="0" fillId="0" borderId="63" xfId="0" applyBorder="1" applyAlignment="1">
      <alignment horizontal="center" vertical="center"/>
    </xf>
    <xf numFmtId="0" fontId="2" fillId="0" borderId="64" xfId="0" applyFont="1" applyBorder="1" applyAlignment="1">
      <alignment horizontal="center" vertical="center"/>
    </xf>
    <xf numFmtId="0" fontId="0" fillId="0" borderId="62" xfId="0" applyBorder="1" applyAlignment="1">
      <alignment horizontal="center" vertical="center"/>
    </xf>
    <xf numFmtId="0" fontId="15" fillId="15" borderId="61" xfId="42" applyBorder="1" applyAlignment="1">
      <alignment horizontal="center" vertical="center"/>
    </xf>
    <xf numFmtId="0" fontId="15" fillId="15" borderId="63" xfId="42" applyBorder="1" applyAlignment="1">
      <alignment horizontal="center" vertical="center"/>
    </xf>
    <xf numFmtId="0" fontId="15" fillId="15" borderId="64" xfId="42" applyBorder="1" applyAlignment="1">
      <alignment horizontal="center" vertical="center"/>
    </xf>
    <xf numFmtId="0" fontId="15" fillId="15" borderId="62" xfId="42" applyBorder="1" applyAlignment="1">
      <alignment horizontal="center" vertical="center"/>
    </xf>
    <xf numFmtId="0" fontId="0" fillId="0" borderId="61" xfId="0" applyBorder="1" applyAlignment="1">
      <alignment horizontal="center" vertical="center"/>
    </xf>
    <xf numFmtId="0" fontId="0" fillId="0" borderId="64" xfId="0" applyBorder="1" applyAlignment="1">
      <alignment horizontal="center" vertical="center"/>
    </xf>
    <xf numFmtId="0" fontId="21" fillId="0" borderId="0" xfId="0" applyFont="1" applyAlignment="1" applyProtection="1">
      <alignment horizontal="center" vertical="center"/>
      <protection locked="0"/>
    </xf>
    <xf numFmtId="0" fontId="16" fillId="12" borderId="29" xfId="0" applyFont="1" applyFill="1" applyBorder="1" applyAlignment="1">
      <alignment horizontal="center" vertical="center"/>
    </xf>
    <xf numFmtId="0" fontId="17" fillId="0" borderId="29" xfId="0" applyNumberFormat="1" applyFont="1" applyBorder="1" applyAlignment="1" applyProtection="1">
      <alignment horizontal="left" vertical="center" indent="1"/>
      <protection locked="0"/>
    </xf>
    <xf numFmtId="0" fontId="17" fillId="14" borderId="29" xfId="0" applyNumberFormat="1" applyFont="1" applyFill="1" applyBorder="1" applyAlignment="1" applyProtection="1">
      <alignment horizontal="left" vertical="center" indent="1"/>
      <protection locked="0"/>
    </xf>
    <xf numFmtId="0" fontId="17" fillId="14" borderId="27" xfId="0" applyNumberFormat="1" applyFont="1" applyFill="1" applyBorder="1" applyAlignment="1">
      <alignment horizontal="center" vertical="center"/>
    </xf>
    <xf numFmtId="0" fontId="17" fillId="14" borderId="28" xfId="0" applyNumberFormat="1" applyFont="1" applyFill="1" applyBorder="1" applyAlignment="1">
      <alignment horizontal="center" vertical="center"/>
    </xf>
    <xf numFmtId="0" fontId="17" fillId="14" borderId="29" xfId="0" applyNumberFormat="1" applyFont="1" applyFill="1" applyBorder="1" applyAlignment="1">
      <alignment horizontal="center" vertical="center"/>
    </xf>
    <xf numFmtId="0" fontId="17" fillId="14" borderId="27" xfId="0" applyNumberFormat="1" applyFont="1" applyFill="1" applyBorder="1" applyAlignment="1" applyProtection="1">
      <alignment horizontal="center" vertical="center"/>
      <protection locked="0"/>
    </xf>
    <xf numFmtId="0" fontId="17" fillId="14" borderId="28" xfId="0" applyNumberFormat="1" applyFont="1" applyFill="1" applyBorder="1" applyAlignment="1" applyProtection="1">
      <alignment horizontal="center" vertical="center"/>
      <protection locked="0"/>
    </xf>
    <xf numFmtId="0" fontId="17" fillId="14" borderId="29" xfId="0" applyNumberFormat="1" applyFont="1" applyFill="1" applyBorder="1" applyAlignment="1" applyProtection="1">
      <alignment horizontal="center" vertical="center"/>
      <protection locked="0"/>
    </xf>
    <xf numFmtId="0" fontId="17" fillId="0" borderId="29" xfId="0" applyNumberFormat="1" applyFont="1" applyBorder="1" applyAlignment="1" applyProtection="1">
      <alignment horizontal="center" vertical="center"/>
      <protection locked="0"/>
    </xf>
    <xf numFmtId="0" fontId="17" fillId="0" borderId="27" xfId="0" applyNumberFormat="1" applyFont="1" applyBorder="1" applyAlignment="1">
      <alignment horizontal="center" vertical="center"/>
    </xf>
    <xf numFmtId="0" fontId="17" fillId="0" borderId="28" xfId="0" applyNumberFormat="1" applyFont="1" applyBorder="1" applyAlignment="1">
      <alignment horizontal="center" vertical="center"/>
    </xf>
    <xf numFmtId="0" fontId="17" fillId="0" borderId="29" xfId="0" applyNumberFormat="1" applyFont="1" applyBorder="1" applyAlignment="1">
      <alignment horizontal="center" vertical="center"/>
    </xf>
    <xf numFmtId="0" fontId="22" fillId="0" borderId="27" xfId="0" applyNumberFormat="1" applyFont="1" applyBorder="1" applyAlignment="1" applyProtection="1">
      <alignment horizontal="center"/>
      <protection locked="0"/>
    </xf>
    <xf numFmtId="0" fontId="22" fillId="0" borderId="28" xfId="0" applyNumberFormat="1" applyFont="1" applyBorder="1" applyAlignment="1" applyProtection="1">
      <alignment horizontal="center"/>
      <protection locked="0"/>
    </xf>
    <xf numFmtId="0" fontId="22" fillId="0" borderId="29" xfId="0" applyNumberFormat="1" applyFont="1" applyBorder="1" applyAlignment="1" applyProtection="1">
      <alignment horizontal="center"/>
      <protection locked="0"/>
    </xf>
    <xf numFmtId="0" fontId="17" fillId="0" borderId="16" xfId="0" applyNumberFormat="1" applyFont="1" applyBorder="1" applyAlignment="1" applyProtection="1">
      <alignment horizontal="center" vertical="center"/>
      <protection locked="0"/>
    </xf>
    <xf numFmtId="177" fontId="17" fillId="14" borderId="2" xfId="0" applyNumberFormat="1" applyFont="1" applyFill="1" applyBorder="1" applyAlignment="1">
      <alignment horizontal="left" vertical="center"/>
    </xf>
    <xf numFmtId="177" fontId="17" fillId="14" borderId="3" xfId="0" applyNumberFormat="1" applyFont="1" applyFill="1" applyBorder="1" applyAlignment="1">
      <alignment horizontal="left" vertical="center"/>
    </xf>
    <xf numFmtId="0" fontId="17" fillId="16" borderId="1" xfId="0" applyFont="1" applyFill="1" applyBorder="1" applyAlignment="1" applyProtection="1">
      <alignment horizontal="center" vertical="center" wrapText="1"/>
      <protection locked="0"/>
    </xf>
    <xf numFmtId="0" fontId="17" fillId="16" borderId="2" xfId="0" applyFont="1" applyFill="1" applyBorder="1" applyAlignment="1" applyProtection="1">
      <alignment horizontal="center" vertical="center" wrapText="1"/>
      <protection locked="0"/>
    </xf>
    <xf numFmtId="0" fontId="17" fillId="16" borderId="3" xfId="0" applyFont="1" applyFill="1" applyBorder="1" applyAlignment="1" applyProtection="1">
      <alignment horizontal="center" vertical="center" wrapText="1"/>
      <protection locked="0"/>
    </xf>
    <xf numFmtId="0" fontId="17" fillId="16" borderId="1" xfId="0" applyFont="1" applyFill="1" applyBorder="1" applyAlignment="1" applyProtection="1">
      <alignment horizontal="right" vertical="center"/>
      <protection locked="0"/>
    </xf>
    <xf numFmtId="0" fontId="17" fillId="16" borderId="2" xfId="0" applyFont="1" applyFill="1" applyBorder="1" applyAlignment="1" applyProtection="1">
      <alignment horizontal="right" vertical="center"/>
      <protection locked="0"/>
    </xf>
    <xf numFmtId="177" fontId="17" fillId="14" borderId="7" xfId="0" applyNumberFormat="1" applyFont="1" applyFill="1" applyBorder="1" applyAlignment="1">
      <alignment horizontal="left" vertical="center"/>
    </xf>
    <xf numFmtId="177" fontId="17" fillId="14" borderId="8" xfId="0" applyNumberFormat="1" applyFont="1" applyFill="1" applyBorder="1" applyAlignment="1">
      <alignment horizontal="left" vertical="center"/>
    </xf>
    <xf numFmtId="0" fontId="17" fillId="16" borderId="6" xfId="0" applyFont="1" applyFill="1" applyBorder="1" applyAlignment="1" applyProtection="1">
      <alignment horizontal="center" vertical="center" wrapText="1"/>
      <protection locked="0"/>
    </xf>
    <xf numFmtId="0" fontId="17" fillId="16" borderId="7" xfId="0" applyFont="1" applyFill="1" applyBorder="1" applyAlignment="1" applyProtection="1">
      <alignment horizontal="center" vertical="center" wrapText="1"/>
      <protection locked="0"/>
    </xf>
    <xf numFmtId="0" fontId="17" fillId="16" borderId="8" xfId="0" applyFont="1" applyFill="1" applyBorder="1" applyAlignment="1" applyProtection="1">
      <alignment horizontal="center" vertical="center" wrapText="1"/>
      <protection locked="0"/>
    </xf>
    <xf numFmtId="0" fontId="17" fillId="16" borderId="6" xfId="0" applyFont="1" applyFill="1" applyBorder="1" applyAlignment="1" applyProtection="1">
      <alignment horizontal="right" vertical="center"/>
      <protection locked="0"/>
    </xf>
    <xf numFmtId="0" fontId="17" fillId="16" borderId="7" xfId="0" applyFont="1" applyFill="1" applyBorder="1" applyAlignment="1" applyProtection="1">
      <alignment horizontal="right" vertical="center"/>
      <protection locked="0"/>
    </xf>
    <xf numFmtId="0" fontId="17" fillId="16" borderId="77" xfId="0" applyFont="1" applyFill="1" applyBorder="1" applyAlignment="1">
      <alignment horizontal="center" vertical="center"/>
    </xf>
    <xf numFmtId="0" fontId="17" fillId="16" borderId="78" xfId="0" applyFont="1" applyFill="1" applyBorder="1" applyAlignment="1">
      <alignment horizontal="center" vertical="center"/>
    </xf>
    <xf numFmtId="0" fontId="17" fillId="16" borderId="36" xfId="0" applyFont="1" applyFill="1" applyBorder="1" applyAlignment="1">
      <alignment horizontal="center" vertical="center"/>
    </xf>
    <xf numFmtId="0" fontId="7" fillId="0" borderId="79" xfId="0" applyFont="1" applyBorder="1" applyAlignment="1">
      <alignment horizontal="center" vertical="center"/>
    </xf>
    <xf numFmtId="0" fontId="7" fillId="0" borderId="80" xfId="0" applyFont="1" applyBorder="1" applyAlignment="1">
      <alignment horizontal="center" vertical="center"/>
    </xf>
    <xf numFmtId="176" fontId="17" fillId="0" borderId="81" xfId="0" applyNumberFormat="1" applyFont="1" applyBorder="1" applyAlignment="1" applyProtection="1">
      <alignment horizontal="center" vertical="center"/>
      <protection locked="0"/>
    </xf>
    <xf numFmtId="176" fontId="17" fillId="0" borderId="36" xfId="0" applyNumberFormat="1" applyFont="1" applyBorder="1" applyAlignment="1" applyProtection="1">
      <alignment horizontal="center" vertical="center"/>
      <protection locked="0"/>
    </xf>
    <xf numFmtId="176" fontId="17" fillId="0" borderId="31" xfId="0" applyNumberFormat="1" applyFont="1" applyBorder="1" applyAlignment="1" applyProtection="1">
      <alignment horizontal="center" vertical="center"/>
      <protection locked="0"/>
    </xf>
    <xf numFmtId="0" fontId="7" fillId="14" borderId="79" xfId="0" applyFont="1" applyFill="1" applyBorder="1" applyAlignment="1">
      <alignment horizontal="center" vertical="center"/>
    </xf>
    <xf numFmtId="0" fontId="7" fillId="14" borderId="82" xfId="0" applyFont="1" applyFill="1" applyBorder="1" applyAlignment="1">
      <alignment horizontal="center" vertical="center"/>
    </xf>
    <xf numFmtId="176" fontId="17" fillId="14" borderId="31" xfId="0" applyNumberFormat="1" applyFont="1" applyFill="1" applyBorder="1" applyAlignment="1" applyProtection="1">
      <alignment horizontal="center" vertical="center"/>
      <protection locked="0"/>
    </xf>
    <xf numFmtId="176" fontId="17" fillId="14" borderId="36" xfId="0" applyNumberFormat="1" applyFont="1" applyFill="1" applyBorder="1" applyAlignment="1" applyProtection="1">
      <alignment horizontal="center" vertical="center"/>
      <protection locked="0"/>
    </xf>
    <xf numFmtId="0" fontId="7" fillId="0" borderId="82" xfId="0" applyFont="1" applyBorder="1" applyAlignment="1">
      <alignment horizontal="center" vertical="center"/>
    </xf>
    <xf numFmtId="176" fontId="17" fillId="14" borderId="31" xfId="0" applyNumberFormat="1" applyFont="1" applyFill="1" applyBorder="1" applyAlignment="1">
      <alignment horizontal="center" vertical="center"/>
    </xf>
    <xf numFmtId="176" fontId="17" fillId="14" borderId="36" xfId="0" applyNumberFormat="1" applyFont="1" applyFill="1" applyBorder="1" applyAlignment="1">
      <alignment horizontal="center" vertical="center"/>
    </xf>
    <xf numFmtId="0" fontId="7" fillId="14" borderId="83" xfId="0" applyFont="1" applyFill="1" applyBorder="1" applyAlignment="1">
      <alignment horizontal="center" vertical="center"/>
    </xf>
    <xf numFmtId="0" fontId="7" fillId="14" borderId="84" xfId="0" applyFont="1" applyFill="1" applyBorder="1" applyAlignment="1">
      <alignment horizontal="center" vertical="center"/>
    </xf>
    <xf numFmtId="176" fontId="17" fillId="14" borderId="39" xfId="0" applyNumberFormat="1" applyFont="1" applyFill="1" applyBorder="1" applyAlignment="1" applyProtection="1">
      <alignment horizontal="center" vertical="center"/>
      <protection locked="0"/>
    </xf>
    <xf numFmtId="176" fontId="17" fillId="14" borderId="41" xfId="0" applyNumberFormat="1" applyFont="1" applyFill="1" applyBorder="1" applyAlignment="1" applyProtection="1">
      <alignment horizontal="center" vertical="center"/>
      <protection locked="0"/>
    </xf>
    <xf numFmtId="176" fontId="17" fillId="14" borderId="39" xfId="0" applyNumberFormat="1" applyFont="1" applyFill="1" applyBorder="1" applyAlignment="1" applyProtection="1">
      <alignment horizontal="center" vertical="center" wrapText="1"/>
      <protection locked="0"/>
    </xf>
    <xf numFmtId="176" fontId="17" fillId="14" borderId="41" xfId="0" applyNumberFormat="1" applyFont="1" applyFill="1" applyBorder="1" applyAlignment="1" applyProtection="1">
      <alignment horizontal="center" vertical="center" wrapText="1"/>
      <protection locked="0"/>
    </xf>
    <xf numFmtId="0" fontId="18" fillId="0" borderId="19" xfId="0" applyFont="1" applyBorder="1" applyAlignment="1">
      <alignment horizontal="center" vertical="top"/>
    </xf>
    <xf numFmtId="0" fontId="17" fillId="16" borderId="52" xfId="0" applyFont="1" applyFill="1" applyBorder="1" applyAlignment="1">
      <alignment horizontal="center" vertical="center"/>
    </xf>
    <xf numFmtId="0" fontId="17" fillId="16" borderId="50" xfId="0" applyFont="1" applyFill="1" applyBorder="1" applyAlignment="1">
      <alignment horizontal="center" vertical="center"/>
    </xf>
    <xf numFmtId="0" fontId="2" fillId="0" borderId="85" xfId="0" applyFont="1" applyBorder="1" applyAlignment="1">
      <alignment horizontal="center" vertical="center"/>
    </xf>
    <xf numFmtId="0" fontId="2" fillId="0" borderId="0" xfId="0" applyFont="1" applyBorder="1" applyAlignment="1">
      <alignment horizontal="center" vertical="center"/>
    </xf>
    <xf numFmtId="0" fontId="2" fillId="0" borderId="56" xfId="0" applyFont="1" applyBorder="1" applyAlignment="1">
      <alignment horizontal="center" vertical="center"/>
    </xf>
    <xf numFmtId="0" fontId="15" fillId="15" borderId="52" xfId="42" applyBorder="1" applyAlignment="1">
      <alignment horizontal="center" vertical="center"/>
    </xf>
    <xf numFmtId="0" fontId="15" fillId="15" borderId="56" xfId="42" applyBorder="1" applyAlignment="1">
      <alignment horizontal="center" vertical="center"/>
    </xf>
    <xf numFmtId="0" fontId="2" fillId="2" borderId="48" xfId="0" applyFont="1" applyFill="1" applyBorder="1" applyAlignment="1">
      <alignment horizontal="center" vertical="center"/>
    </xf>
    <xf numFmtId="0" fontId="15" fillId="15" borderId="60" xfId="42" applyBorder="1" applyAlignment="1">
      <alignment horizontal="center" vertical="center"/>
    </xf>
    <xf numFmtId="0" fontId="2" fillId="2" borderId="64" xfId="0" applyFont="1" applyFill="1" applyBorder="1" applyAlignment="1">
      <alignment horizontal="center" vertical="center"/>
    </xf>
    <xf numFmtId="0" fontId="15" fillId="15" borderId="68" xfId="42" applyBorder="1" applyAlignment="1">
      <alignment horizontal="center" vertical="center"/>
    </xf>
    <xf numFmtId="0" fontId="0" fillId="2" borderId="72" xfId="0" applyFill="1" applyBorder="1" applyAlignment="1">
      <alignment horizontal="center" vertical="center"/>
    </xf>
    <xf numFmtId="0" fontId="17" fillId="0" borderId="0" xfId="0" applyFont="1" applyProtection="1">
      <alignment vertical="center"/>
      <protection locked="0"/>
    </xf>
    <xf numFmtId="178" fontId="21" fillId="0" borderId="0" xfId="0" applyNumberFormat="1" applyFont="1" applyAlignment="1" applyProtection="1">
      <alignment horizontal="center" vertical="center"/>
      <protection locked="0"/>
    </xf>
    <xf numFmtId="0" fontId="16" fillId="12" borderId="16" xfId="0" applyFont="1" applyFill="1" applyBorder="1" applyAlignment="1">
      <alignment horizontal="center" vertical="center"/>
    </xf>
    <xf numFmtId="0" fontId="14" fillId="20" borderId="16" xfId="28" applyFont="1" applyBorder="1" applyAlignment="1">
      <alignment horizontal="center" vertical="center"/>
    </xf>
    <xf numFmtId="0" fontId="14" fillId="20" borderId="16" xfId="28" applyBorder="1" applyAlignment="1">
      <alignment horizontal="center" vertical="center"/>
    </xf>
    <xf numFmtId="0" fontId="17" fillId="14" borderId="16" xfId="0" applyFont="1" applyFill="1" applyBorder="1" applyAlignment="1" applyProtection="1">
      <alignment horizontal="center" vertical="center" wrapText="1"/>
      <protection locked="0"/>
    </xf>
    <xf numFmtId="0" fontId="17" fillId="14" borderId="16" xfId="0" applyFont="1" applyFill="1" applyBorder="1" applyAlignment="1" applyProtection="1">
      <alignment horizontal="center" vertical="center"/>
      <protection locked="0"/>
    </xf>
    <xf numFmtId="1" fontId="17" fillId="14" borderId="16" xfId="0" applyNumberFormat="1" applyFont="1" applyFill="1" applyBorder="1" applyAlignment="1">
      <alignment horizontal="center" vertical="center"/>
    </xf>
    <xf numFmtId="0" fontId="17" fillId="0" borderId="16" xfId="0" applyFont="1" applyBorder="1" applyAlignment="1" applyProtection="1">
      <alignment horizontal="center" vertical="center" wrapText="1"/>
      <protection locked="0"/>
    </xf>
    <xf numFmtId="0" fontId="17" fillId="0" borderId="16" xfId="0" applyFont="1" applyBorder="1" applyAlignment="1">
      <alignment horizontal="center" vertical="center" wrapText="1"/>
    </xf>
    <xf numFmtId="0" fontId="17" fillId="0" borderId="16" xfId="0" applyFont="1" applyBorder="1" applyAlignment="1" applyProtection="1">
      <alignment horizontal="center" vertical="center"/>
      <protection locked="0"/>
    </xf>
    <xf numFmtId="1" fontId="17" fillId="2" borderId="16" xfId="0" applyNumberFormat="1" applyFont="1" applyFill="1" applyBorder="1" applyAlignment="1">
      <alignment horizontal="center" vertical="center"/>
    </xf>
    <xf numFmtId="0" fontId="17" fillId="14" borderId="16" xfId="0" applyFont="1" applyFill="1" applyBorder="1" applyAlignment="1">
      <alignment horizontal="center" vertical="center"/>
    </xf>
    <xf numFmtId="0" fontId="17" fillId="0" borderId="16" xfId="0" applyFont="1" applyBorder="1" applyAlignment="1" applyProtection="1">
      <alignment horizontal="center" vertical="center" shrinkToFit="1"/>
      <protection locked="0"/>
    </xf>
    <xf numFmtId="177" fontId="17" fillId="16" borderId="2" xfId="0" applyNumberFormat="1" applyFont="1" applyFill="1" applyBorder="1" applyAlignment="1">
      <alignment horizontal="left" vertical="center"/>
    </xf>
    <xf numFmtId="177" fontId="17" fillId="16" borderId="3" xfId="0" applyNumberFormat="1" applyFont="1" applyFill="1" applyBorder="1" applyAlignment="1">
      <alignment horizontal="left" vertical="center"/>
    </xf>
    <xf numFmtId="0" fontId="17" fillId="14" borderId="9" xfId="0" applyFont="1" applyFill="1" applyBorder="1" applyAlignment="1" applyProtection="1">
      <alignment horizontal="center" vertical="center" wrapText="1"/>
      <protection locked="0"/>
    </xf>
    <xf numFmtId="0" fontId="17" fillId="14" borderId="10" xfId="0" applyFont="1" applyFill="1" applyBorder="1" applyAlignment="1" applyProtection="1">
      <alignment horizontal="center" vertical="center" wrapText="1"/>
      <protection locked="0"/>
    </xf>
    <xf numFmtId="0" fontId="17" fillId="14" borderId="13" xfId="0" applyFont="1" applyFill="1" applyBorder="1" applyAlignment="1" applyProtection="1">
      <alignment horizontal="center" vertical="center" wrapText="1"/>
      <protection locked="0"/>
    </xf>
    <xf numFmtId="177" fontId="17" fillId="16" borderId="7" xfId="0" applyNumberFormat="1" applyFont="1" applyFill="1" applyBorder="1" applyAlignment="1">
      <alignment horizontal="left" vertical="center"/>
    </xf>
    <xf numFmtId="177" fontId="17" fillId="16" borderId="8" xfId="0" applyNumberFormat="1" applyFont="1" applyFill="1" applyBorder="1" applyAlignment="1">
      <alignment horizontal="left" vertical="center"/>
    </xf>
    <xf numFmtId="0" fontId="17" fillId="14" borderId="11" xfId="0" applyFont="1" applyFill="1" applyBorder="1" applyAlignment="1" applyProtection="1">
      <alignment horizontal="center" vertical="center" wrapText="1"/>
      <protection locked="0"/>
    </xf>
    <xf numFmtId="0" fontId="17" fillId="14" borderId="12" xfId="0" applyFont="1" applyFill="1" applyBorder="1" applyAlignment="1" applyProtection="1">
      <alignment horizontal="center" vertical="center" wrapText="1"/>
      <protection locked="0"/>
    </xf>
    <xf numFmtId="0" fontId="17" fillId="14" borderId="14" xfId="0" applyFont="1" applyFill="1" applyBorder="1" applyAlignment="1" applyProtection="1">
      <alignment horizontal="center" vertical="center" wrapText="1"/>
      <protection locked="0"/>
    </xf>
    <xf numFmtId="0" fontId="17" fillId="16" borderId="86" xfId="0" applyFont="1" applyFill="1" applyBorder="1" applyAlignment="1">
      <alignment horizontal="center" vertical="center"/>
    </xf>
    <xf numFmtId="176" fontId="17" fillId="0" borderId="31" xfId="0" applyNumberFormat="1" applyFont="1" applyBorder="1" applyAlignment="1">
      <alignment horizontal="center" vertical="center"/>
    </xf>
    <xf numFmtId="176" fontId="17" fillId="0" borderId="36" xfId="0" applyNumberFormat="1" applyFont="1" applyBorder="1" applyAlignment="1">
      <alignment horizontal="center" vertical="center"/>
    </xf>
    <xf numFmtId="176" fontId="17" fillId="0" borderId="86" xfId="0" applyNumberFormat="1" applyFont="1" applyBorder="1" applyAlignment="1">
      <alignment horizontal="center" vertical="center"/>
    </xf>
    <xf numFmtId="0" fontId="2" fillId="0" borderId="31" xfId="0" applyFont="1" applyBorder="1" applyAlignment="1">
      <alignment horizontal="center" vertical="center"/>
    </xf>
    <xf numFmtId="176" fontId="17" fillId="14" borderId="86" xfId="0" applyNumberFormat="1" applyFont="1" applyFill="1" applyBorder="1" applyAlignment="1">
      <alignment horizontal="center" vertical="center"/>
    </xf>
    <xf numFmtId="0" fontId="0" fillId="0" borderId="87" xfId="0" applyBorder="1" applyAlignment="1">
      <alignment horizontal="center" vertical="center"/>
    </xf>
    <xf numFmtId="176" fontId="17" fillId="14" borderId="39" xfId="0" applyNumberFormat="1" applyFont="1" applyFill="1" applyBorder="1" applyAlignment="1">
      <alignment horizontal="center" vertical="center"/>
    </xf>
    <xf numFmtId="176" fontId="17" fillId="14" borderId="41" xfId="0" applyNumberFormat="1" applyFont="1" applyFill="1" applyBorder="1" applyAlignment="1">
      <alignment horizontal="center" vertical="center"/>
    </xf>
    <xf numFmtId="176" fontId="17" fillId="14" borderId="88" xfId="0" applyNumberFormat="1" applyFont="1" applyFill="1" applyBorder="1" applyAlignment="1">
      <alignment horizontal="center" vertical="center"/>
    </xf>
    <xf numFmtId="0" fontId="20" fillId="0" borderId="0" xfId="0" applyFont="1" applyBorder="1" applyAlignment="1" applyProtection="1">
      <alignment horizontal="center" vertical="top"/>
      <protection locked="0"/>
    </xf>
    <xf numFmtId="0" fontId="20" fillId="0" borderId="0" xfId="0" applyFont="1" applyBorder="1" applyProtection="1">
      <alignment vertical="center"/>
      <protection locked="0"/>
    </xf>
    <xf numFmtId="0" fontId="17" fillId="16" borderId="51" xfId="0" applyFont="1" applyFill="1" applyBorder="1" applyAlignment="1">
      <alignment horizontal="center" vertical="center"/>
    </xf>
    <xf numFmtId="0" fontId="2" fillId="0" borderId="89" xfId="0" applyFont="1" applyBorder="1" applyAlignment="1">
      <alignment horizontal="center" vertical="center"/>
    </xf>
    <xf numFmtId="43" fontId="2" fillId="0" borderId="52" xfId="1" applyFont="1" applyBorder="1" applyAlignment="1">
      <alignment horizontal="center" vertical="center" wrapText="1"/>
    </xf>
    <xf numFmtId="43" fontId="2" fillId="0" borderId="50" xfId="1" applyFont="1" applyBorder="1" applyAlignment="1">
      <alignment horizontal="center" vertical="center"/>
    </xf>
    <xf numFmtId="43" fontId="2" fillId="0" borderId="56" xfId="1" applyFont="1" applyBorder="1" applyAlignment="1">
      <alignment horizontal="center" vertical="center"/>
    </xf>
    <xf numFmtId="43" fontId="2" fillId="0" borderId="54" xfId="1" applyFont="1" applyBorder="1" applyAlignment="1">
      <alignment horizontal="center" vertical="center"/>
    </xf>
    <xf numFmtId="43" fontId="15" fillId="15" borderId="52" xfId="42" applyNumberFormat="1" applyBorder="1" applyAlignment="1">
      <alignment horizontal="center" vertical="center" wrapText="1"/>
    </xf>
    <xf numFmtId="43" fontId="15" fillId="15" borderId="50" xfId="42" applyNumberFormat="1" applyBorder="1" applyAlignment="1">
      <alignment horizontal="center" vertical="center"/>
    </xf>
    <xf numFmtId="43" fontId="15" fillId="15" borderId="56" xfId="42" applyNumberFormat="1" applyBorder="1" applyAlignment="1">
      <alignment horizontal="center" vertical="center"/>
    </xf>
    <xf numFmtId="43" fontId="15" fillId="15" borderId="54" xfId="42" applyNumberFormat="1" applyBorder="1" applyAlignment="1">
      <alignment horizontal="center" vertical="center"/>
    </xf>
    <xf numFmtId="0" fontId="0" fillId="2" borderId="46" xfId="0" applyFill="1" applyBorder="1" applyAlignment="1">
      <alignment horizontal="center" vertical="center"/>
    </xf>
    <xf numFmtId="0" fontId="2" fillId="2" borderId="76" xfId="0" applyFont="1" applyFill="1" applyBorder="1" applyAlignment="1">
      <alignment horizontal="center" vertical="center"/>
    </xf>
    <xf numFmtId="0" fontId="0" fillId="2" borderId="76" xfId="0" applyFill="1" applyBorder="1" applyAlignment="1">
      <alignment horizontal="center" vertical="center"/>
    </xf>
    <xf numFmtId="0" fontId="17" fillId="0" borderId="0" xfId="0" applyFont="1" applyAlignment="1">
      <alignment horizontal="center" vertical="center"/>
    </xf>
    <xf numFmtId="0" fontId="16" fillId="12" borderId="3" xfId="0" applyFont="1" applyFill="1" applyBorder="1" applyAlignment="1">
      <alignment horizontal="center" vertical="center"/>
    </xf>
    <xf numFmtId="0" fontId="16" fillId="12" borderId="90" xfId="0" applyFont="1" applyFill="1" applyBorder="1" applyAlignment="1">
      <alignment horizontal="center" vertical="center"/>
    </xf>
    <xf numFmtId="0" fontId="16" fillId="12" borderId="91" xfId="0" applyFont="1" applyFill="1" applyBorder="1" applyAlignment="1">
      <alignment horizontal="center" vertical="center"/>
    </xf>
    <xf numFmtId="0" fontId="1" fillId="14" borderId="5" xfId="0" applyNumberFormat="1" applyFont="1" applyFill="1" applyBorder="1" applyAlignment="1" applyProtection="1">
      <alignment horizontal="left" vertical="top" wrapText="1"/>
      <protection locked="0"/>
    </xf>
    <xf numFmtId="0" fontId="17" fillId="0" borderId="92" xfId="0" applyFont="1" applyBorder="1" applyAlignment="1">
      <alignment horizontal="center" vertical="center"/>
    </xf>
    <xf numFmtId="0" fontId="17" fillId="0" borderId="93" xfId="0" applyFont="1" applyBorder="1" applyAlignment="1">
      <alignment horizontal="center" vertical="center"/>
    </xf>
    <xf numFmtId="0" fontId="17" fillId="0" borderId="94" xfId="0" applyFont="1" applyBorder="1" applyAlignment="1">
      <alignment horizontal="center" vertical="center"/>
    </xf>
    <xf numFmtId="0" fontId="17" fillId="0" borderId="87" xfId="0" applyFont="1" applyBorder="1" applyAlignment="1" applyProtection="1">
      <alignment horizontal="left" vertical="center" wrapText="1"/>
      <protection locked="0"/>
    </xf>
    <xf numFmtId="0" fontId="17" fillId="17" borderId="5" xfId="0" applyNumberFormat="1" applyFont="1" applyFill="1" applyBorder="1" applyAlignment="1" applyProtection="1">
      <alignment horizontal="left" vertical="top" wrapText="1"/>
      <protection locked="0"/>
    </xf>
    <xf numFmtId="0" fontId="17" fillId="0" borderId="95" xfId="0" applyFont="1" applyBorder="1" applyAlignment="1">
      <alignment horizontal="center" vertical="center"/>
    </xf>
    <xf numFmtId="0" fontId="17" fillId="0" borderId="96" xfId="0" applyFont="1" applyBorder="1" applyAlignment="1">
      <alignment horizontal="center" vertical="center"/>
    </xf>
    <xf numFmtId="0" fontId="17" fillId="0" borderId="97" xfId="0" applyFont="1" applyBorder="1" applyAlignment="1">
      <alignment horizontal="center" vertical="center"/>
    </xf>
    <xf numFmtId="0" fontId="17" fillId="0" borderId="98" xfId="0" applyFont="1" applyBorder="1" applyAlignment="1" applyProtection="1">
      <alignment horizontal="left" vertical="center" wrapText="1"/>
      <protection locked="0"/>
    </xf>
    <xf numFmtId="0" fontId="17" fillId="14" borderId="5" xfId="0" applyNumberFormat="1" applyFont="1" applyFill="1" applyBorder="1" applyAlignment="1" applyProtection="1">
      <alignment horizontal="left" vertical="top" wrapText="1"/>
      <protection locked="0"/>
    </xf>
    <xf numFmtId="0" fontId="1" fillId="14" borderId="92" xfId="0" applyFont="1" applyFill="1" applyBorder="1" applyAlignment="1">
      <alignment horizontal="center" vertical="center"/>
    </xf>
    <xf numFmtId="0" fontId="23" fillId="14" borderId="93" xfId="0" applyFont="1" applyFill="1" applyBorder="1" applyAlignment="1">
      <alignment horizontal="center" vertical="center"/>
    </xf>
    <xf numFmtId="0" fontId="23" fillId="14" borderId="94" xfId="0" applyFont="1" applyFill="1" applyBorder="1" applyAlignment="1">
      <alignment horizontal="center" vertical="center"/>
    </xf>
    <xf numFmtId="0" fontId="17" fillId="14" borderId="87" xfId="0" applyFont="1" applyFill="1" applyBorder="1" applyAlignment="1" applyProtection="1">
      <alignment horizontal="left" vertical="center" wrapText="1"/>
      <protection locked="0"/>
    </xf>
    <xf numFmtId="0" fontId="23" fillId="14" borderId="95" xfId="0" applyFont="1" applyFill="1" applyBorder="1" applyAlignment="1">
      <alignment horizontal="center" vertical="center"/>
    </xf>
    <xf numFmtId="0" fontId="23" fillId="14" borderId="96" xfId="0" applyFont="1" applyFill="1" applyBorder="1" applyAlignment="1">
      <alignment horizontal="center" vertical="center"/>
    </xf>
    <xf numFmtId="0" fontId="23" fillId="14" borderId="97" xfId="0" applyFont="1" applyFill="1" applyBorder="1" applyAlignment="1">
      <alignment horizontal="center" vertical="center"/>
    </xf>
    <xf numFmtId="0" fontId="17" fillId="14" borderId="98" xfId="0" applyFont="1" applyFill="1" applyBorder="1" applyAlignment="1" applyProtection="1">
      <alignment horizontal="left" vertical="center" wrapText="1"/>
      <protection locked="0"/>
    </xf>
    <xf numFmtId="0" fontId="23" fillId="0" borderId="92" xfId="0" applyFont="1" applyBorder="1" applyAlignment="1">
      <alignment horizontal="center" vertical="center"/>
    </xf>
    <xf numFmtId="0" fontId="23" fillId="0" borderId="93" xfId="0" applyFont="1" applyBorder="1" applyAlignment="1">
      <alignment horizontal="center" vertical="center"/>
    </xf>
    <xf numFmtId="0" fontId="23" fillId="0" borderId="94" xfId="0" applyFont="1" applyBorder="1" applyAlignment="1">
      <alignment horizontal="center" vertical="center"/>
    </xf>
    <xf numFmtId="0" fontId="23" fillId="0" borderId="95" xfId="0" applyFont="1" applyBorder="1" applyAlignment="1">
      <alignment horizontal="center" vertical="center"/>
    </xf>
    <xf numFmtId="0" fontId="23" fillId="0" borderId="96" xfId="0" applyFont="1" applyBorder="1" applyAlignment="1">
      <alignment horizontal="center" vertical="center"/>
    </xf>
    <xf numFmtId="0" fontId="23" fillId="0" borderId="97" xfId="0" applyFont="1" applyBorder="1" applyAlignment="1">
      <alignment horizontal="center" vertical="center"/>
    </xf>
    <xf numFmtId="0" fontId="17" fillId="14" borderId="92" xfId="0" applyFont="1" applyFill="1" applyBorder="1" applyAlignment="1">
      <alignment horizontal="center" vertical="center"/>
    </xf>
    <xf numFmtId="0" fontId="17" fillId="14" borderId="93" xfId="0" applyFont="1" applyFill="1" applyBorder="1" applyAlignment="1">
      <alignment horizontal="center" vertical="center"/>
    </xf>
    <xf numFmtId="0" fontId="17" fillId="14" borderId="94" xfId="0" applyFont="1" applyFill="1" applyBorder="1" applyAlignment="1">
      <alignment horizontal="center" vertical="center"/>
    </xf>
    <xf numFmtId="0" fontId="17" fillId="14" borderId="95" xfId="0" applyFont="1" applyFill="1" applyBorder="1" applyAlignment="1">
      <alignment horizontal="center" vertical="center"/>
    </xf>
    <xf numFmtId="0" fontId="17" fillId="14" borderId="96" xfId="0" applyFont="1" applyFill="1" applyBorder="1" applyAlignment="1">
      <alignment horizontal="center" vertical="center"/>
    </xf>
    <xf numFmtId="0" fontId="17" fillId="14" borderId="97" xfId="0" applyFont="1" applyFill="1" applyBorder="1" applyAlignment="1">
      <alignment horizontal="center" vertical="center"/>
    </xf>
    <xf numFmtId="0" fontId="17" fillId="14" borderId="8" xfId="0" applyNumberFormat="1" applyFont="1" applyFill="1" applyBorder="1" applyAlignment="1" applyProtection="1">
      <alignment horizontal="left" vertical="top" wrapText="1"/>
      <protection locked="0"/>
    </xf>
    <xf numFmtId="0" fontId="8" fillId="8" borderId="99" xfId="41" applyBorder="1" applyAlignment="1">
      <alignment horizontal="center" vertical="center"/>
    </xf>
    <xf numFmtId="0" fontId="10" fillId="18" borderId="100" xfId="43" applyBorder="1" applyAlignment="1">
      <alignment horizontal="center" vertical="center"/>
    </xf>
    <xf numFmtId="0" fontId="8" fillId="19" borderId="101" xfId="44" applyBorder="1" applyAlignment="1">
      <alignment horizontal="center" vertical="center"/>
    </xf>
    <xf numFmtId="0" fontId="0" fillId="0" borderId="101" xfId="0" applyBorder="1" applyAlignment="1">
      <alignment horizontal="center" vertical="center"/>
    </xf>
    <xf numFmtId="0" fontId="15" fillId="15" borderId="101" xfId="42" applyBorder="1" applyAlignment="1">
      <alignment horizontal="center" vertical="center"/>
    </xf>
    <xf numFmtId="0" fontId="1" fillId="14" borderId="93" xfId="0" applyFont="1" applyFill="1" applyBorder="1" applyAlignment="1">
      <alignment horizontal="center" vertical="center"/>
    </xf>
    <xf numFmtId="0" fontId="1" fillId="14" borderId="94" xfId="0" applyFont="1" applyFill="1" applyBorder="1" applyAlignment="1">
      <alignment horizontal="center" vertical="center"/>
    </xf>
    <xf numFmtId="0" fontId="1" fillId="14" borderId="95" xfId="0" applyFont="1" applyFill="1" applyBorder="1" applyAlignment="1">
      <alignment horizontal="center" vertical="center"/>
    </xf>
    <xf numFmtId="0" fontId="1" fillId="14" borderId="96" xfId="0" applyFont="1" applyFill="1" applyBorder="1" applyAlignment="1">
      <alignment horizontal="center" vertical="center"/>
    </xf>
    <xf numFmtId="0" fontId="1" fillId="14" borderId="97" xfId="0" applyFont="1" applyFill="1" applyBorder="1" applyAlignment="1">
      <alignment horizontal="center" vertical="center"/>
    </xf>
    <xf numFmtId="1" fontId="17" fillId="0" borderId="16" xfId="0" applyNumberFormat="1" applyFont="1" applyBorder="1" applyAlignment="1">
      <alignment horizontal="center" vertical="center"/>
    </xf>
    <xf numFmtId="178" fontId="17" fillId="14" borderId="16" xfId="0" applyNumberFormat="1" applyFont="1" applyFill="1" applyBorder="1" applyAlignment="1">
      <alignment horizontal="center" vertical="center"/>
    </xf>
    <xf numFmtId="177" fontId="24" fillId="14" borderId="2" xfId="0" applyNumberFormat="1" applyFont="1" applyFill="1" applyBorder="1" applyAlignment="1">
      <alignment horizontal="left" vertical="center"/>
    </xf>
    <xf numFmtId="177" fontId="24" fillId="14" borderId="3" xfId="0" applyNumberFormat="1" applyFont="1" applyFill="1" applyBorder="1" applyAlignment="1">
      <alignment horizontal="left" vertical="center"/>
    </xf>
    <xf numFmtId="0" fontId="17" fillId="16" borderId="9" xfId="0" applyFont="1" applyFill="1" applyBorder="1" applyAlignment="1" applyProtection="1">
      <alignment horizontal="center" vertical="center" wrapText="1"/>
      <protection locked="0"/>
    </xf>
    <xf numFmtId="0" fontId="17" fillId="16" borderId="10" xfId="0" applyFont="1" applyFill="1" applyBorder="1" applyAlignment="1" applyProtection="1">
      <alignment horizontal="center" vertical="center" wrapText="1"/>
      <protection locked="0"/>
    </xf>
    <xf numFmtId="0" fontId="17" fillId="16" borderId="13" xfId="0" applyFont="1" applyFill="1" applyBorder="1" applyAlignment="1" applyProtection="1">
      <alignment horizontal="center" vertical="center" wrapText="1"/>
      <protection locked="0"/>
    </xf>
    <xf numFmtId="177" fontId="24" fillId="14" borderId="7" xfId="0" applyNumberFormat="1" applyFont="1" applyFill="1" applyBorder="1" applyAlignment="1">
      <alignment horizontal="left" vertical="center"/>
    </xf>
    <xf numFmtId="177" fontId="24" fillId="14" borderId="8" xfId="0" applyNumberFormat="1" applyFont="1" applyFill="1" applyBorder="1" applyAlignment="1">
      <alignment horizontal="left" vertical="center"/>
    </xf>
    <xf numFmtId="0" fontId="17" fillId="16" borderId="11" xfId="0" applyFont="1" applyFill="1" applyBorder="1" applyAlignment="1" applyProtection="1">
      <alignment horizontal="center" vertical="center" wrapText="1"/>
      <protection locked="0"/>
    </xf>
    <xf numFmtId="0" fontId="17" fillId="16" borderId="12" xfId="0" applyFont="1" applyFill="1" applyBorder="1" applyAlignment="1" applyProtection="1">
      <alignment horizontal="center" vertical="center" wrapText="1"/>
      <protection locked="0"/>
    </xf>
    <xf numFmtId="0" fontId="17" fillId="16" borderId="14" xfId="0" applyFont="1" applyFill="1" applyBorder="1" applyAlignment="1" applyProtection="1">
      <alignment horizontal="center" vertical="center" wrapText="1"/>
      <protection locked="0"/>
    </xf>
    <xf numFmtId="0" fontId="17" fillId="16" borderId="102" xfId="0" applyFont="1" applyFill="1" applyBorder="1" applyAlignment="1">
      <alignment horizontal="center" vertical="center"/>
    </xf>
    <xf numFmtId="0" fontId="25" fillId="16" borderId="0" xfId="0" applyFont="1" applyFill="1" applyBorder="1" applyAlignment="1">
      <alignment horizontal="center" vertical="center"/>
    </xf>
    <xf numFmtId="0" fontId="25" fillId="16" borderId="103" xfId="0" applyFont="1" applyFill="1" applyBorder="1" applyAlignment="1">
      <alignment horizontal="center" vertical="center"/>
    </xf>
    <xf numFmtId="0" fontId="2" fillId="0" borderId="32" xfId="0" applyFont="1" applyBorder="1" applyAlignment="1">
      <alignment horizontal="center" vertical="center"/>
    </xf>
    <xf numFmtId="0" fontId="2" fillId="0" borderId="36" xfId="0" applyFont="1" applyBorder="1" applyAlignment="1">
      <alignment horizontal="center" vertical="center"/>
    </xf>
    <xf numFmtId="0" fontId="7" fillId="0" borderId="104" xfId="0" applyFont="1" applyBorder="1" applyAlignment="1">
      <alignment horizontal="center" vertical="center"/>
    </xf>
    <xf numFmtId="0" fontId="7" fillId="0" borderId="77" xfId="0" applyFont="1" applyBorder="1" applyAlignment="1">
      <alignment horizontal="center" vertical="center"/>
    </xf>
    <xf numFmtId="0" fontId="7" fillId="0" borderId="78" xfId="0" applyFont="1" applyBorder="1" applyAlignment="1">
      <alignment horizontal="center" vertical="center"/>
    </xf>
    <xf numFmtId="0" fontId="0" fillId="0" borderId="32" xfId="0" applyBorder="1" applyAlignment="1">
      <alignment horizontal="center" vertical="center"/>
    </xf>
    <xf numFmtId="0" fontId="0" fillId="0" borderId="36" xfId="0" applyBorder="1" applyAlignment="1">
      <alignment horizontal="center" vertical="center"/>
    </xf>
    <xf numFmtId="0" fontId="0" fillId="0" borderId="93" xfId="0" applyBorder="1" applyAlignment="1">
      <alignment horizontal="center" vertical="center"/>
    </xf>
    <xf numFmtId="0" fontId="0" fillId="0" borderId="94" xfId="0" applyBorder="1" applyAlignment="1">
      <alignment horizontal="center" vertical="center"/>
    </xf>
    <xf numFmtId="0" fontId="26" fillId="0" borderId="0" xfId="0" applyFont="1" applyBorder="1" applyAlignment="1" applyProtection="1">
      <alignment horizontal="center" vertical="center"/>
      <protection locked="0"/>
    </xf>
    <xf numFmtId="0" fontId="17" fillId="0" borderId="93" xfId="0" applyFont="1" applyBorder="1" applyAlignment="1" applyProtection="1">
      <alignment horizontal="left" vertical="center" wrapText="1"/>
      <protection locked="0"/>
    </xf>
    <xf numFmtId="0" fontId="17" fillId="0" borderId="96" xfId="0" applyFont="1" applyBorder="1" applyAlignment="1" applyProtection="1">
      <alignment horizontal="left" vertical="center" wrapText="1"/>
      <protection locked="0"/>
    </xf>
    <xf numFmtId="0" fontId="17" fillId="14" borderId="93" xfId="0" applyFont="1" applyFill="1" applyBorder="1" applyAlignment="1" applyProtection="1">
      <alignment horizontal="left" vertical="center" wrapText="1"/>
      <protection locked="0"/>
    </xf>
    <xf numFmtId="0" fontId="17" fillId="14" borderId="96" xfId="0" applyFont="1" applyFill="1" applyBorder="1" applyAlignment="1" applyProtection="1">
      <alignment horizontal="left" vertical="center" wrapText="1"/>
      <protection locked="0"/>
    </xf>
    <xf numFmtId="0" fontId="17" fillId="14" borderId="4" xfId="0" applyFont="1" applyFill="1" applyBorder="1" applyAlignment="1" applyProtection="1">
      <alignment horizontal="center" vertical="center" wrapText="1"/>
      <protection locked="0"/>
    </xf>
    <xf numFmtId="0" fontId="17" fillId="14" borderId="0" xfId="0" applyFont="1" applyFill="1" applyAlignment="1" applyProtection="1">
      <alignment horizontal="center" vertical="center" wrapText="1"/>
      <protection locked="0"/>
    </xf>
    <xf numFmtId="0" fontId="17" fillId="14" borderId="1" xfId="0" applyFont="1" applyFill="1" applyBorder="1" applyAlignment="1" applyProtection="1">
      <alignment horizontal="center" vertical="center"/>
    </xf>
    <xf numFmtId="0" fontId="17" fillId="14" borderId="2" xfId="0" applyFont="1" applyFill="1" applyBorder="1" applyAlignment="1" applyProtection="1">
      <alignment horizontal="center" vertical="center"/>
    </xf>
    <xf numFmtId="0" fontId="17" fillId="14" borderId="6" xfId="0" applyFont="1" applyFill="1" applyBorder="1" applyAlignment="1" applyProtection="1">
      <alignment horizontal="center" vertical="center"/>
    </xf>
    <xf numFmtId="0" fontId="17" fillId="14" borderId="7" xfId="0" applyFont="1" applyFill="1" applyBorder="1" applyAlignment="1" applyProtection="1">
      <alignment horizontal="center" vertical="center"/>
    </xf>
    <xf numFmtId="0" fontId="8" fillId="8" borderId="105" xfId="41" applyBorder="1" applyAlignment="1">
      <alignment horizontal="center" vertical="top"/>
    </xf>
    <xf numFmtId="0" fontId="8" fillId="8" borderId="106" xfId="41" applyBorder="1" applyAlignment="1">
      <alignment horizontal="center" vertical="center"/>
    </xf>
    <xf numFmtId="0" fontId="8" fillId="8" borderId="107" xfId="41" applyBorder="1" applyAlignment="1">
      <alignment horizontal="center" vertical="center"/>
    </xf>
    <xf numFmtId="0" fontId="17" fillId="16" borderId="108" xfId="0" applyFont="1" applyFill="1" applyBorder="1" applyAlignment="1">
      <alignment horizontal="center" vertical="center"/>
    </xf>
    <xf numFmtId="0" fontId="2" fillId="0" borderId="109" xfId="0" applyFont="1" applyBorder="1" applyAlignment="1">
      <alignment horizontal="center" vertical="center" wrapText="1"/>
    </xf>
    <xf numFmtId="0" fontId="0" fillId="0" borderId="110" xfId="0" applyBorder="1" applyAlignment="1">
      <alignment horizontal="center" vertical="center"/>
    </xf>
    <xf numFmtId="0" fontId="0" fillId="0" borderId="111" xfId="0" applyBorder="1" applyAlignment="1">
      <alignment horizontal="center" vertical="center"/>
    </xf>
    <xf numFmtId="0" fontId="0" fillId="0" borderId="112" xfId="0" applyBorder="1" applyAlignment="1">
      <alignment horizontal="center" vertical="center"/>
    </xf>
    <xf numFmtId="43" fontId="2" fillId="0" borderId="113" xfId="1" applyFont="1" applyBorder="1" applyAlignment="1">
      <alignment horizontal="center" vertical="center"/>
    </xf>
    <xf numFmtId="0" fontId="0" fillId="0" borderId="4" xfId="0" applyBorder="1" applyAlignment="1">
      <alignment horizontal="center" vertical="center"/>
    </xf>
    <xf numFmtId="0" fontId="0" fillId="0" borderId="114" xfId="0" applyBorder="1" applyAlignment="1">
      <alignment horizontal="center" vertical="center"/>
    </xf>
    <xf numFmtId="0" fontId="0" fillId="0" borderId="115" xfId="0" applyBorder="1" applyAlignment="1">
      <alignment horizontal="center" vertical="center"/>
    </xf>
    <xf numFmtId="43" fontId="2" fillId="0" borderId="116" xfId="1" applyFont="1" applyBorder="1" applyAlignment="1">
      <alignment horizontal="center" vertical="center"/>
    </xf>
    <xf numFmtId="0" fontId="0" fillId="0" borderId="117" xfId="0" applyBorder="1" applyAlignment="1">
      <alignment horizontal="center" vertical="center"/>
    </xf>
    <xf numFmtId="0" fontId="0" fillId="0" borderId="118" xfId="0" applyBorder="1" applyAlignment="1">
      <alignment horizontal="center" vertical="center"/>
    </xf>
    <xf numFmtId="0" fontId="0" fillId="0" borderId="119" xfId="0" applyBorder="1" applyAlignment="1">
      <alignment horizontal="center" vertical="center"/>
    </xf>
    <xf numFmtId="0" fontId="0" fillId="0" borderId="120" xfId="0" applyBorder="1" applyAlignment="1">
      <alignment horizontal="center" vertical="center"/>
    </xf>
    <xf numFmtId="43" fontId="15" fillId="15" borderId="113" xfId="42" applyNumberFormat="1" applyBorder="1" applyAlignment="1">
      <alignment horizontal="center" vertical="center"/>
    </xf>
    <xf numFmtId="0" fontId="15" fillId="15" borderId="109" xfId="42" applyBorder="1" applyAlignment="1">
      <alignment horizontal="center" vertical="center"/>
    </xf>
    <xf numFmtId="0" fontId="15" fillId="15" borderId="110" xfId="42" applyBorder="1" applyAlignment="1">
      <alignment horizontal="center" vertical="center"/>
    </xf>
    <xf numFmtId="0" fontId="15" fillId="15" borderId="111" xfId="42" applyBorder="1" applyAlignment="1">
      <alignment horizontal="center" vertical="center"/>
    </xf>
    <xf numFmtId="0" fontId="15" fillId="15" borderId="112" xfId="42" applyBorder="1" applyAlignment="1">
      <alignment horizontal="center" vertical="center"/>
    </xf>
    <xf numFmtId="43" fontId="15" fillId="15" borderId="116" xfId="42" applyNumberFormat="1" applyBorder="1" applyAlignment="1">
      <alignment horizontal="center" vertical="center"/>
    </xf>
    <xf numFmtId="0" fontId="15" fillId="15" borderId="117" xfId="42" applyBorder="1" applyAlignment="1">
      <alignment horizontal="center" vertical="center"/>
    </xf>
    <xf numFmtId="0" fontId="15" fillId="15" borderId="118" xfId="42" applyBorder="1" applyAlignment="1">
      <alignment horizontal="center" vertical="center"/>
    </xf>
    <xf numFmtId="0" fontId="15" fillId="15" borderId="119" xfId="42" applyBorder="1" applyAlignment="1">
      <alignment horizontal="center" vertical="center"/>
    </xf>
    <xf numFmtId="0" fontId="15" fillId="15" borderId="120" xfId="42" applyBorder="1" applyAlignment="1">
      <alignment horizontal="center" vertical="center"/>
    </xf>
    <xf numFmtId="0" fontId="0" fillId="2" borderId="108" xfId="0" applyFill="1" applyBorder="1" applyAlignment="1">
      <alignment horizontal="center" vertical="center"/>
    </xf>
    <xf numFmtId="0" fontId="2" fillId="0" borderId="109" xfId="0" applyFont="1" applyBorder="1" applyAlignment="1">
      <alignment horizontal="center" vertical="center"/>
    </xf>
    <xf numFmtId="176" fontId="0" fillId="0" borderId="112" xfId="0" applyNumberFormat="1" applyBorder="1" applyAlignment="1">
      <alignment horizontal="center" vertical="center"/>
    </xf>
    <xf numFmtId="0" fontId="15" fillId="15" borderId="113" xfId="42"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121" xfId="0" applyBorder="1" applyAlignment="1">
      <alignment horizontal="center" vertical="center"/>
    </xf>
    <xf numFmtId="0" fontId="0" fillId="0" borderId="122" xfId="0" applyBorder="1" applyAlignment="1">
      <alignment horizontal="center" vertical="center"/>
    </xf>
    <xf numFmtId="0" fontId="0" fillId="0" borderId="123" xfId="0" applyBorder="1" applyAlignment="1">
      <alignment horizontal="center" vertical="center"/>
    </xf>
    <xf numFmtId="0" fontId="0" fillId="2" borderId="100" xfId="0" applyFill="1" applyBorder="1" applyAlignment="1">
      <alignment horizontal="center" vertical="center"/>
    </xf>
    <xf numFmtId="0" fontId="15" fillId="15" borderId="116" xfId="42" applyBorder="1" applyAlignment="1">
      <alignment horizontal="center" vertical="center"/>
    </xf>
    <xf numFmtId="0" fontId="0" fillId="2" borderId="124" xfId="0" applyFill="1" applyBorder="1" applyAlignment="1">
      <alignment horizontal="center" vertical="center"/>
    </xf>
    <xf numFmtId="0" fontId="27" fillId="0" borderId="0" xfId="0" applyFont="1" applyAlignment="1">
      <alignment horizontal="center" vertical="center"/>
    </xf>
    <xf numFmtId="0" fontId="17" fillId="14" borderId="5" xfId="0" applyFont="1" applyFill="1" applyBorder="1" applyAlignment="1" applyProtection="1">
      <alignment horizontal="center" vertical="center" wrapText="1"/>
      <protection locked="0"/>
    </xf>
    <xf numFmtId="0" fontId="8" fillId="8" borderId="1" xfId="41" applyBorder="1" applyAlignment="1">
      <alignment horizontal="center" vertical="center"/>
    </xf>
    <xf numFmtId="0" fontId="8" fillId="8" borderId="2" xfId="41" applyBorder="1" applyAlignment="1">
      <alignment horizontal="center" vertical="center"/>
    </xf>
    <xf numFmtId="0" fontId="0" fillId="0" borderId="1" xfId="0" applyBorder="1" applyAlignment="1">
      <alignment horizontal="center" vertical="top" wrapText="1"/>
    </xf>
    <xf numFmtId="0" fontId="0" fillId="0" borderId="2" xfId="0" applyBorder="1" applyAlignment="1">
      <alignment horizontal="center" vertical="top" wrapText="1"/>
    </xf>
    <xf numFmtId="0" fontId="0" fillId="0" borderId="4" xfId="0" applyBorder="1" applyAlignment="1">
      <alignment horizontal="center" vertical="top" wrapText="1"/>
    </xf>
    <xf numFmtId="0" fontId="0" fillId="0" borderId="0" xfId="0" applyBorder="1" applyAlignment="1">
      <alignment horizontal="center" vertical="top" wrapText="1"/>
    </xf>
    <xf numFmtId="0" fontId="0" fillId="0" borderId="6" xfId="0" applyBorder="1" applyAlignment="1">
      <alignment horizontal="center" vertical="top" wrapText="1"/>
    </xf>
    <xf numFmtId="0" fontId="0" fillId="0" borderId="7" xfId="0" applyBorder="1" applyAlignment="1">
      <alignment horizontal="center" vertical="top" wrapText="1"/>
    </xf>
    <xf numFmtId="0" fontId="17" fillId="14" borderId="3" xfId="0" applyFont="1" applyFill="1" applyBorder="1" applyAlignment="1" applyProtection="1">
      <alignment horizontal="center" vertical="center"/>
    </xf>
    <xf numFmtId="0" fontId="27" fillId="0" borderId="125" xfId="0" applyFont="1" applyBorder="1" applyAlignment="1">
      <alignment horizontal="left" vertical="center"/>
    </xf>
    <xf numFmtId="0" fontId="17" fillId="14" borderId="8" xfId="0" applyFont="1" applyFill="1" applyBorder="1" applyAlignment="1" applyProtection="1">
      <alignment horizontal="center" vertical="center"/>
    </xf>
    <xf numFmtId="49" fontId="2" fillId="0" borderId="126" xfId="0" applyNumberFormat="1" applyFont="1" applyBorder="1" applyAlignment="1">
      <alignment horizontal="center" vertical="top" wrapText="1"/>
    </xf>
    <xf numFmtId="49" fontId="2" fillId="0" borderId="127" xfId="0" applyNumberFormat="1" applyFont="1" applyBorder="1" applyAlignment="1">
      <alignment horizontal="center" vertical="top" wrapText="1"/>
    </xf>
    <xf numFmtId="49" fontId="2" fillId="0" borderId="128" xfId="0" applyNumberFormat="1" applyFont="1" applyBorder="1" applyAlignment="1">
      <alignment horizontal="center" vertical="top" wrapText="1"/>
    </xf>
    <xf numFmtId="49" fontId="2" fillId="0" borderId="0" xfId="0" applyNumberFormat="1" applyFont="1" applyBorder="1" applyAlignment="1">
      <alignment horizontal="center" vertical="top" wrapText="1"/>
    </xf>
    <xf numFmtId="0" fontId="17" fillId="16" borderId="129" xfId="0" applyFont="1" applyFill="1" applyBorder="1" applyAlignment="1">
      <alignment horizontal="center" vertical="center"/>
    </xf>
    <xf numFmtId="176" fontId="17" fillId="0" borderId="129" xfId="0" applyNumberFormat="1" applyFont="1" applyBorder="1" applyAlignment="1">
      <alignment horizontal="center" vertical="center"/>
    </xf>
    <xf numFmtId="176" fontId="17" fillId="14" borderId="129" xfId="0" applyNumberFormat="1" applyFont="1" applyFill="1" applyBorder="1" applyAlignment="1">
      <alignment horizontal="center" vertical="center"/>
    </xf>
    <xf numFmtId="49" fontId="2" fillId="0" borderId="130" xfId="0" applyNumberFormat="1" applyFont="1" applyBorder="1" applyAlignment="1">
      <alignment horizontal="center" vertical="top" wrapText="1"/>
    </xf>
    <xf numFmtId="49" fontId="2" fillId="0" borderId="125" xfId="0" applyNumberFormat="1" applyFont="1" applyBorder="1" applyAlignment="1">
      <alignment horizontal="center" vertical="top" wrapText="1"/>
    </xf>
    <xf numFmtId="176" fontId="17" fillId="14" borderId="131" xfId="0" applyNumberFormat="1" applyFont="1" applyFill="1" applyBorder="1" applyAlignment="1">
      <alignment horizontal="center" vertical="center"/>
    </xf>
    <xf numFmtId="0" fontId="8" fillId="8" borderId="132" xfId="41" applyBorder="1" applyAlignment="1">
      <alignment horizontal="center" vertical="center"/>
    </xf>
    <xf numFmtId="0" fontId="0" fillId="0" borderId="133" xfId="0" applyBorder="1" applyAlignment="1">
      <alignment horizontal="center" vertical="center"/>
    </xf>
    <xf numFmtId="0" fontId="0" fillId="0" borderId="5" xfId="0" applyBorder="1" applyAlignment="1">
      <alignment horizontal="center" vertical="center"/>
    </xf>
    <xf numFmtId="0" fontId="0" fillId="0" borderId="134" xfId="0" applyBorder="1" applyAlignment="1">
      <alignment horizontal="center" vertical="center"/>
    </xf>
    <xf numFmtId="0" fontId="15" fillId="15" borderId="133" xfId="42" applyBorder="1" applyAlignment="1">
      <alignment horizontal="center" vertical="center"/>
    </xf>
    <xf numFmtId="0" fontId="15" fillId="15" borderId="134" xfId="42" applyBorder="1" applyAlignment="1">
      <alignment horizontal="center" vertical="center"/>
    </xf>
    <xf numFmtId="0" fontId="0" fillId="0" borderId="135" xfId="0" applyBorder="1" applyAlignment="1">
      <alignment horizontal="center" vertical="center"/>
    </xf>
    <xf numFmtId="0" fontId="16" fillId="12" borderId="136" xfId="0" applyFont="1" applyFill="1" applyBorder="1" applyAlignment="1">
      <alignment horizontal="center" vertical="center"/>
    </xf>
    <xf numFmtId="0" fontId="17" fillId="0" borderId="137" xfId="0" applyFont="1" applyBorder="1" applyAlignment="1" applyProtection="1">
      <alignment horizontal="left" vertical="center" wrapText="1"/>
      <protection locked="0"/>
    </xf>
    <xf numFmtId="0" fontId="17" fillId="0" borderId="138" xfId="0" applyFont="1" applyBorder="1" applyAlignment="1" applyProtection="1">
      <alignment horizontal="left" vertical="center" wrapText="1"/>
      <protection locked="0"/>
    </xf>
    <xf numFmtId="0" fontId="17" fillId="14" borderId="137" xfId="0" applyFont="1" applyFill="1" applyBorder="1" applyAlignment="1" applyProtection="1">
      <alignment horizontal="left" vertical="center" wrapText="1"/>
      <protection locked="0"/>
    </xf>
    <xf numFmtId="0" fontId="17" fillId="14" borderId="138" xfId="0" applyFont="1" applyFill="1" applyBorder="1" applyAlignment="1" applyProtection="1">
      <alignment horizontal="left" vertical="center" wrapText="1"/>
      <protection locked="0"/>
    </xf>
    <xf numFmtId="0" fontId="8" fillId="8" borderId="3" xfId="41" applyBorder="1" applyAlignment="1">
      <alignment horizontal="center" vertical="center"/>
    </xf>
    <xf numFmtId="0" fontId="0" fillId="0" borderId="3" xfId="0" applyBorder="1" applyAlignment="1">
      <alignment horizontal="center" vertical="top" wrapText="1"/>
    </xf>
    <xf numFmtId="0" fontId="0" fillId="0" borderId="5" xfId="0" applyBorder="1" applyAlignment="1">
      <alignment horizontal="center" vertical="top" wrapText="1"/>
    </xf>
    <xf numFmtId="0" fontId="0" fillId="0" borderId="8" xfId="0" applyBorder="1" applyAlignment="1">
      <alignment horizontal="center" vertical="top" wrapText="1"/>
    </xf>
    <xf numFmtId="49" fontId="2" fillId="0" borderId="139" xfId="0" applyNumberFormat="1" applyFont="1" applyBorder="1" applyAlignment="1">
      <alignment horizontal="center" vertical="top" wrapText="1"/>
    </xf>
    <xf numFmtId="49" fontId="2" fillId="0" borderId="140" xfId="0" applyNumberFormat="1" applyFont="1" applyBorder="1" applyAlignment="1">
      <alignment horizontal="center" vertical="top" wrapText="1"/>
    </xf>
    <xf numFmtId="49" fontId="2" fillId="0" borderId="141" xfId="0" applyNumberFormat="1" applyFont="1" applyBorder="1" applyAlignment="1">
      <alignment horizontal="center" vertical="top" wrapText="1"/>
    </xf>
    <xf numFmtId="0" fontId="0" fillId="0" borderId="142" xfId="0" applyBorder="1" applyAlignment="1">
      <alignment horizontal="center" vertical="center"/>
    </xf>
    <xf numFmtId="0" fontId="0" fillId="0" borderId="143" xfId="0" applyBorder="1" applyAlignment="1">
      <alignment horizontal="center" vertical="center"/>
    </xf>
    <xf numFmtId="0" fontId="0" fillId="0" borderId="144" xfId="0" applyBorder="1" applyAlignment="1">
      <alignment horizontal="center" vertical="center"/>
    </xf>
    <xf numFmtId="0" fontId="2" fillId="0" borderId="62" xfId="0" applyFont="1" applyBorder="1" applyAlignment="1">
      <alignment horizontal="center" vertical="center"/>
    </xf>
    <xf numFmtId="0" fontId="2" fillId="0" borderId="63" xfId="0" applyFont="1" applyBorder="1" applyAlignment="1">
      <alignment horizontal="center" vertical="center"/>
    </xf>
    <xf numFmtId="0" fontId="15" fillId="15" borderId="142" xfId="42" applyBorder="1" applyAlignment="1">
      <alignment horizontal="center" vertical="center"/>
    </xf>
    <xf numFmtId="0" fontId="15" fillId="15" borderId="144" xfId="42" applyBorder="1" applyAlignment="1">
      <alignment horizontal="center" vertical="center"/>
    </xf>
    <xf numFmtId="0" fontId="15" fillId="15" borderId="143" xfId="42" applyBorder="1" applyAlignment="1">
      <alignment horizontal="center" vertical="center"/>
    </xf>
    <xf numFmtId="0" fontId="15" fillId="15" borderId="123" xfId="42" applyBorder="1" applyAlignment="1">
      <alignment horizontal="center" vertical="center"/>
    </xf>
    <xf numFmtId="0" fontId="24" fillId="0" borderId="92" xfId="0" applyFont="1" applyBorder="1" applyAlignment="1" applyProtection="1">
      <alignment horizontal="left" vertical="top" wrapText="1"/>
      <protection locked="0"/>
    </xf>
    <xf numFmtId="0" fontId="24" fillId="0" borderId="93" xfId="0" applyFont="1" applyBorder="1" applyAlignment="1" applyProtection="1">
      <alignment horizontal="left" vertical="top" wrapText="1"/>
      <protection locked="0"/>
    </xf>
    <xf numFmtId="0" fontId="24" fillId="0" borderId="4" xfId="0" applyFont="1" applyBorder="1" applyAlignment="1" applyProtection="1">
      <alignment horizontal="left" vertical="top" wrapText="1"/>
      <protection locked="0"/>
    </xf>
    <xf numFmtId="0" fontId="24" fillId="0" borderId="0" xfId="0" applyFont="1" applyBorder="1" applyAlignment="1" applyProtection="1">
      <alignment horizontal="left" vertical="top" wrapText="1"/>
      <protection locked="0"/>
    </xf>
    <xf numFmtId="0" fontId="24" fillId="0" borderId="6" xfId="0" applyFont="1" applyBorder="1" applyAlignment="1" applyProtection="1">
      <alignment horizontal="left" vertical="top" wrapText="1"/>
      <protection locked="0"/>
    </xf>
    <xf numFmtId="0" fontId="24" fillId="0" borderId="7" xfId="0" applyFont="1" applyBorder="1" applyAlignment="1" applyProtection="1">
      <alignment horizontal="left" vertical="top" wrapText="1"/>
      <protection locked="0"/>
    </xf>
    <xf numFmtId="0" fontId="2" fillId="0" borderId="101" xfId="0" applyFont="1" applyBorder="1" applyAlignment="1">
      <alignment horizontal="center" vertical="center"/>
    </xf>
    <xf numFmtId="0" fontId="15" fillId="15" borderId="135" xfId="42" applyBorder="1" applyAlignment="1">
      <alignment horizontal="center" vertical="center"/>
    </xf>
    <xf numFmtId="0" fontId="24" fillId="0" borderId="137" xfId="0" applyFont="1" applyBorder="1" applyAlignment="1" applyProtection="1">
      <alignment horizontal="left" vertical="top" wrapText="1"/>
      <protection locked="0"/>
    </xf>
    <xf numFmtId="0" fontId="24" fillId="0" borderId="5" xfId="0" applyFont="1" applyBorder="1" applyAlignment="1" applyProtection="1">
      <alignment horizontal="left" vertical="top" wrapText="1"/>
      <protection locked="0"/>
    </xf>
    <xf numFmtId="0" fontId="24" fillId="0" borderId="8" xfId="0" applyFont="1" applyBorder="1" applyAlignment="1" applyProtection="1">
      <alignment horizontal="left" vertical="top" wrapText="1"/>
      <protection locked="0"/>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8">
    <dxf>
      <font>
        <sz val="11"/>
        <color rgb="FFFFFFFF"/>
      </font>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externalLink" Target="externalLinks/externalLink1.xml"/><Relationship Id="rId6" Type="http://schemas.openxmlformats.org/officeDocument/2006/relationships/customXml" Target="../customXml/item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istrator\Documents\COC&#35268;&#21017;&#20070;&#21450;&#25193;&#23637;\COC7&#31354;&#30333;&#21345;CY23Final.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人物卡"/>
      <sheetName val="简化卡 骰娘导入"/>
      <sheetName val="职业列表"/>
      <sheetName val="成长表（测试）"/>
      <sheetName val="本职技能"/>
      <sheetName val="附表"/>
      <sheetName val="技能注释"/>
      <sheetName val="属性注释"/>
      <sheetName val="资产及物价参考"/>
      <sheetName val="武器列表 战斗"/>
      <sheetName val="防具表 载具表"/>
      <sheetName val="疯狂表"/>
      <sheetName val="更新说明"/>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AX99"/>
  <sheetViews>
    <sheetView showGridLines="0" tabSelected="1" workbookViewId="0">
      <selection activeCell="M22" sqref="M22:N22"/>
    </sheetView>
  </sheetViews>
  <sheetFormatPr defaultColWidth="9" defaultRowHeight="14.25"/>
  <cols>
    <col min="1" max="2" width="3.25" customWidth="1"/>
    <col min="3" max="3" width="6" customWidth="1"/>
    <col min="4" max="6" width="3.25" customWidth="1"/>
    <col min="7" max="7" width="4.125" customWidth="1"/>
    <col min="8" max="10" width="3.25" customWidth="1"/>
    <col min="11" max="11" width="4.5" customWidth="1"/>
    <col min="12" max="12" width="2.625" customWidth="1"/>
    <col min="13" max="42" width="3.25" customWidth="1"/>
    <col min="43" max="43" width="3.625" customWidth="1"/>
  </cols>
  <sheetData>
    <row r="1" ht="17.25" spans="1:42">
      <c r="A1" s="134"/>
      <c r="B1" s="134"/>
      <c r="C1" s="134"/>
      <c r="D1" s="134"/>
      <c r="E1" s="134"/>
      <c r="F1" s="134"/>
      <c r="G1" s="134"/>
      <c r="H1" s="134"/>
      <c r="I1" s="134"/>
      <c r="J1" s="134"/>
      <c r="K1" s="134"/>
      <c r="L1" s="134"/>
      <c r="M1" s="134"/>
      <c r="N1" s="134"/>
      <c r="O1" s="269"/>
      <c r="P1" s="269"/>
      <c r="Q1" s="336"/>
      <c r="R1" s="336"/>
      <c r="S1" s="336"/>
      <c r="T1" s="336"/>
      <c r="U1" s="336"/>
      <c r="V1" s="336"/>
      <c r="W1" s="336"/>
      <c r="X1" s="336"/>
      <c r="Y1" s="336"/>
      <c r="Z1" s="336"/>
      <c r="AA1" s="336"/>
      <c r="AB1" s="336"/>
      <c r="AC1" s="336"/>
      <c r="AD1" s="336"/>
      <c r="AE1" s="336"/>
      <c r="AF1" s="336"/>
      <c r="AG1" s="269"/>
      <c r="AH1" s="269"/>
      <c r="AI1" s="134"/>
      <c r="AJ1" s="134"/>
      <c r="AK1" s="134"/>
      <c r="AL1" s="134"/>
      <c r="AM1" s="134"/>
      <c r="AN1" s="134"/>
      <c r="AO1" s="134"/>
      <c r="AP1" s="134"/>
    </row>
    <row r="2" ht="17.25" spans="1:50">
      <c r="A2" s="134"/>
      <c r="B2" s="135" t="s">
        <v>0</v>
      </c>
      <c r="C2" s="136"/>
      <c r="D2" s="136"/>
      <c r="E2" s="136"/>
      <c r="F2" s="136"/>
      <c r="G2" s="136"/>
      <c r="H2" s="136"/>
      <c r="I2" s="136"/>
      <c r="J2" s="136"/>
      <c r="K2" s="136"/>
      <c r="L2" s="136"/>
      <c r="M2" s="136"/>
      <c r="N2" s="136"/>
      <c r="O2" s="136"/>
      <c r="P2" s="270"/>
      <c r="Q2" s="242"/>
      <c r="R2" s="337" t="s">
        <v>1</v>
      </c>
      <c r="S2" s="337"/>
      <c r="T2" s="337"/>
      <c r="U2" s="337"/>
      <c r="V2" s="337"/>
      <c r="W2" s="337"/>
      <c r="X2" s="337"/>
      <c r="Y2" s="337"/>
      <c r="Z2" s="337"/>
      <c r="AA2" s="337"/>
      <c r="AB2" s="337"/>
      <c r="AC2" s="337"/>
      <c r="AD2" s="337"/>
      <c r="AE2" s="337"/>
      <c r="AF2" s="337"/>
      <c r="AG2" s="337"/>
      <c r="AH2" s="337"/>
      <c r="AI2" s="337"/>
      <c r="AJ2" s="242"/>
      <c r="AK2" s="156"/>
      <c r="AL2" s="157"/>
      <c r="AM2" s="157"/>
      <c r="AN2" s="157"/>
      <c r="AO2" s="157"/>
      <c r="AP2" s="158"/>
      <c r="AR2" s="504" t="s">
        <v>2</v>
      </c>
      <c r="AS2" s="504"/>
      <c r="AT2" s="504"/>
      <c r="AU2" s="504"/>
      <c r="AV2" s="504"/>
      <c r="AW2" s="504"/>
      <c r="AX2" s="504"/>
    </row>
    <row r="3" ht="17.25" spans="1:50">
      <c r="A3" s="134"/>
      <c r="B3" s="137" t="s">
        <v>3</v>
      </c>
      <c r="C3" s="138"/>
      <c r="D3" s="139"/>
      <c r="E3" s="140"/>
      <c r="F3" s="140"/>
      <c r="G3" s="140"/>
      <c r="H3" s="140"/>
      <c r="I3" s="140"/>
      <c r="J3" s="140"/>
      <c r="K3" s="140"/>
      <c r="L3" s="140"/>
      <c r="M3" s="140"/>
      <c r="N3" s="140"/>
      <c r="O3" s="140"/>
      <c r="P3" s="271"/>
      <c r="Q3" s="242"/>
      <c r="R3" s="338" t="s">
        <v>4</v>
      </c>
      <c r="S3" s="339"/>
      <c r="T3" s="339"/>
      <c r="U3" s="339"/>
      <c r="V3" s="339"/>
      <c r="W3" s="339"/>
      <c r="X3" s="339"/>
      <c r="Y3" s="339"/>
      <c r="Z3" s="339"/>
      <c r="AA3" s="339"/>
      <c r="AB3" s="339"/>
      <c r="AC3" s="339"/>
      <c r="AD3" s="339"/>
      <c r="AE3" s="339"/>
      <c r="AF3" s="339"/>
      <c r="AG3" s="339"/>
      <c r="AH3" s="339"/>
      <c r="AI3" s="339"/>
      <c r="AJ3" s="242"/>
      <c r="AK3" s="459"/>
      <c r="AL3" s="460"/>
      <c r="AM3" s="460"/>
      <c r="AN3" s="460"/>
      <c r="AO3" s="460"/>
      <c r="AP3" s="505"/>
      <c r="AR3" s="506" t="s">
        <v>5</v>
      </c>
      <c r="AS3" s="507"/>
      <c r="AT3" s="507"/>
      <c r="AU3" s="507"/>
      <c r="AV3" s="507"/>
      <c r="AW3" s="507"/>
      <c r="AX3" s="539"/>
    </row>
    <row r="4" ht="16.5" customHeight="1" spans="1:50">
      <c r="A4" s="134"/>
      <c r="B4" s="141" t="s">
        <v>6</v>
      </c>
      <c r="C4" s="142"/>
      <c r="D4" s="143"/>
      <c r="E4" s="144"/>
      <c r="F4" s="144"/>
      <c r="G4" s="144"/>
      <c r="H4" s="144"/>
      <c r="I4" s="144"/>
      <c r="J4" s="272"/>
      <c r="K4" s="273" t="s">
        <v>7</v>
      </c>
      <c r="L4" s="274"/>
      <c r="M4" s="275"/>
      <c r="N4" s="276" t="s">
        <v>8</v>
      </c>
      <c r="O4" s="277"/>
      <c r="P4" s="278"/>
      <c r="Q4" s="242"/>
      <c r="R4" s="340" t="s">
        <v>9</v>
      </c>
      <c r="S4" s="340"/>
      <c r="T4" s="341"/>
      <c r="U4" s="341"/>
      <c r="V4" s="342">
        <f>INT(T4/2)</f>
        <v>0</v>
      </c>
      <c r="W4" s="342"/>
      <c r="X4" s="343" t="s">
        <v>10</v>
      </c>
      <c r="Y4" s="343"/>
      <c r="Z4" s="345"/>
      <c r="AA4" s="345"/>
      <c r="AB4" s="430">
        <f t="shared" ref="AB4:AB8" si="0">INT(Z4/2)</f>
        <v>0</v>
      </c>
      <c r="AC4" s="430"/>
      <c r="AD4" s="340" t="s">
        <v>11</v>
      </c>
      <c r="AE4" s="340"/>
      <c r="AF4" s="341"/>
      <c r="AG4" s="341"/>
      <c r="AH4" s="342">
        <f t="shared" ref="AH4:AH8" si="1">INT(AF4/2)</f>
        <v>0</v>
      </c>
      <c r="AI4" s="342"/>
      <c r="AJ4" s="242"/>
      <c r="AK4" s="459"/>
      <c r="AL4" s="460"/>
      <c r="AM4" s="460"/>
      <c r="AN4" s="460"/>
      <c r="AO4" s="460"/>
      <c r="AP4" s="505"/>
      <c r="AR4" s="508" t="str">
        <f>附表!F2</f>
        <v>.st 力量0str0敏捷0dex0意志0pow0体质0con0外貌0app0教育0edu0体型5siz5智力0灵感0int0sensen值感知幸运0运气0体格-2伤害加值-2DB-2魔力值魔力MP魔法MPMAX0魔力值上限0魔力上限0魔法值上限0魔法上限体力生命值HP体力上限1生命值上限1HPMAX1移动力12MOV12移动12攀爬50克苏鲁神话0克苏鲁0cm0卖萌0装可爱0取悦0魅惑0闪避0幻梦境知识10幻梦境10做梦25地位1信誉1信用1战斗25啃咬25撕裂25搔挠25擒抱25致命猫袭50哈气50恐吓50人类语言0人类语0人类知识0人类0洞察1心理学1跳跃50聆听40自然知识0自然0导航25领航25神秘学5嗅觉50危险察觉10第六感10睡觉50侦查25潜行50街头知识1街头1游泳10追踪20舔舔50急救50医学50嚎叫50催眠20投掷20</v>
      </c>
      <c r="AS4" s="509"/>
      <c r="AT4" s="509"/>
      <c r="AU4" s="509"/>
      <c r="AV4" s="509"/>
      <c r="AW4" s="509"/>
      <c r="AX4" s="540"/>
    </row>
    <row r="5" ht="17.25" spans="1:50">
      <c r="A5" s="134"/>
      <c r="B5" s="137" t="s">
        <v>12</v>
      </c>
      <c r="C5" s="138"/>
      <c r="D5" s="145" t="s">
        <v>13</v>
      </c>
      <c r="E5" s="146"/>
      <c r="F5" s="146"/>
      <c r="G5" s="146"/>
      <c r="H5" s="146"/>
      <c r="I5" s="146"/>
      <c r="J5" s="279"/>
      <c r="K5" s="280" t="s">
        <v>14</v>
      </c>
      <c r="L5" s="281"/>
      <c r="M5" s="282"/>
      <c r="N5" s="283">
        <f>MATCH(D5,品种!B2:B19,0)</f>
        <v>1</v>
      </c>
      <c r="O5" s="284"/>
      <c r="P5" s="285"/>
      <c r="Q5" s="242"/>
      <c r="R5" s="340"/>
      <c r="S5" s="340"/>
      <c r="T5" s="341"/>
      <c r="U5" s="341"/>
      <c r="V5" s="342">
        <f>INT(T4/5)</f>
        <v>0</v>
      </c>
      <c r="W5" s="342"/>
      <c r="X5" s="343"/>
      <c r="Y5" s="343"/>
      <c r="Z5" s="345"/>
      <c r="AA5" s="345"/>
      <c r="AB5" s="430">
        <f t="shared" ref="AB5:AB9" si="2">INT(Z4/5)</f>
        <v>0</v>
      </c>
      <c r="AC5" s="430"/>
      <c r="AD5" s="340"/>
      <c r="AE5" s="340"/>
      <c r="AF5" s="341"/>
      <c r="AG5" s="341"/>
      <c r="AH5" s="342">
        <f t="shared" ref="AH5:AH9" si="3">INT(AF4/5)</f>
        <v>0</v>
      </c>
      <c r="AI5" s="342"/>
      <c r="AJ5" s="242"/>
      <c r="AK5" s="459"/>
      <c r="AL5" s="460"/>
      <c r="AM5" s="460"/>
      <c r="AN5" s="460"/>
      <c r="AO5" s="460"/>
      <c r="AP5" s="505"/>
      <c r="AR5" s="510"/>
      <c r="AS5" s="511"/>
      <c r="AT5" s="511"/>
      <c r="AU5" s="511"/>
      <c r="AV5" s="511"/>
      <c r="AW5" s="511"/>
      <c r="AX5" s="541"/>
    </row>
    <row r="6" ht="16.5" spans="1:50">
      <c r="A6" s="134"/>
      <c r="B6" s="147" t="s">
        <v>15</v>
      </c>
      <c r="C6" s="148"/>
      <c r="D6" s="143"/>
      <c r="E6" s="144"/>
      <c r="F6" s="144"/>
      <c r="G6" s="144"/>
      <c r="H6" s="144"/>
      <c r="I6" s="144"/>
      <c r="J6" s="272"/>
      <c r="K6" s="273" t="s">
        <v>16</v>
      </c>
      <c r="L6" s="274"/>
      <c r="M6" s="275"/>
      <c r="N6" s="276"/>
      <c r="O6" s="277"/>
      <c r="P6" s="278"/>
      <c r="Q6" s="242"/>
      <c r="R6" s="344" t="s">
        <v>17</v>
      </c>
      <c r="S6" s="344"/>
      <c r="T6" s="345"/>
      <c r="U6" s="345"/>
      <c r="V6" s="346">
        <f>INT(T6/2)</f>
        <v>0</v>
      </c>
      <c r="W6" s="346"/>
      <c r="X6" s="340" t="s">
        <v>18</v>
      </c>
      <c r="Y6" s="340"/>
      <c r="Z6" s="341"/>
      <c r="AA6" s="341"/>
      <c r="AB6" s="342">
        <f t="shared" si="0"/>
        <v>0</v>
      </c>
      <c r="AC6" s="342"/>
      <c r="AD6" s="343" t="s">
        <v>19</v>
      </c>
      <c r="AE6" s="343"/>
      <c r="AF6" s="345"/>
      <c r="AG6" s="345"/>
      <c r="AH6" s="430">
        <f t="shared" si="1"/>
        <v>0</v>
      </c>
      <c r="AI6" s="430"/>
      <c r="AJ6" s="242"/>
      <c r="AK6" s="459"/>
      <c r="AL6" s="460"/>
      <c r="AM6" s="460"/>
      <c r="AN6" s="460"/>
      <c r="AO6" s="460"/>
      <c r="AP6" s="505"/>
      <c r="AR6" s="510"/>
      <c r="AS6" s="511"/>
      <c r="AT6" s="511"/>
      <c r="AU6" s="511"/>
      <c r="AV6" s="511"/>
      <c r="AW6" s="511"/>
      <c r="AX6" s="541"/>
    </row>
    <row r="7" ht="16.5" spans="1:50">
      <c r="A7" s="134"/>
      <c r="B7" s="149" t="s">
        <v>20</v>
      </c>
      <c r="C7" s="149"/>
      <c r="D7" s="145" t="str">
        <f>LOOKUP(N5,品种!A2:A17,品种!C2:C17)</f>
        <v>自选</v>
      </c>
      <c r="E7" s="146"/>
      <c r="F7" s="146"/>
      <c r="G7" s="146"/>
      <c r="H7" s="146"/>
      <c r="I7" s="146"/>
      <c r="J7" s="146"/>
      <c r="K7" s="146"/>
      <c r="L7" s="146"/>
      <c r="M7" s="146"/>
      <c r="N7" s="146"/>
      <c r="O7" s="146"/>
      <c r="P7" s="279"/>
      <c r="Q7" s="242"/>
      <c r="R7" s="344"/>
      <c r="S7" s="344"/>
      <c r="T7" s="345"/>
      <c r="U7" s="345"/>
      <c r="V7" s="346">
        <f>INT(T6/5)</f>
        <v>0</v>
      </c>
      <c r="W7" s="346"/>
      <c r="X7" s="340"/>
      <c r="Y7" s="340"/>
      <c r="Z7" s="341"/>
      <c r="AA7" s="341"/>
      <c r="AB7" s="342">
        <f t="shared" si="2"/>
        <v>0</v>
      </c>
      <c r="AC7" s="342"/>
      <c r="AD7" s="343"/>
      <c r="AE7" s="343"/>
      <c r="AF7" s="345"/>
      <c r="AG7" s="345"/>
      <c r="AH7" s="430">
        <f t="shared" si="3"/>
        <v>0</v>
      </c>
      <c r="AI7" s="430"/>
      <c r="AJ7" s="242"/>
      <c r="AK7" s="459"/>
      <c r="AL7" s="460"/>
      <c r="AM7" s="460"/>
      <c r="AN7" s="460"/>
      <c r="AO7" s="460"/>
      <c r="AP7" s="505"/>
      <c r="AR7" s="510"/>
      <c r="AS7" s="511"/>
      <c r="AT7" s="511"/>
      <c r="AU7" s="511"/>
      <c r="AV7" s="511"/>
      <c r="AW7" s="511"/>
      <c r="AX7" s="541"/>
    </row>
    <row r="8" ht="16.5" spans="1:50">
      <c r="A8" s="134"/>
      <c r="B8" s="150" t="s">
        <v>21</v>
      </c>
      <c r="C8" s="150"/>
      <c r="D8" s="151" t="s">
        <v>22</v>
      </c>
      <c r="E8" s="151"/>
      <c r="F8" s="151"/>
      <c r="G8" s="151"/>
      <c r="H8" s="151"/>
      <c r="I8" s="151"/>
      <c r="J8" s="151"/>
      <c r="K8" s="151" t="s">
        <v>23</v>
      </c>
      <c r="L8" s="151"/>
      <c r="M8" s="151"/>
      <c r="N8" s="151">
        <f>MATCH(D8,猫招!B11:B68,0)</f>
        <v>1</v>
      </c>
      <c r="O8" s="151"/>
      <c r="P8" s="151"/>
      <c r="Q8" s="242"/>
      <c r="R8" s="340" t="s">
        <v>24</v>
      </c>
      <c r="S8" s="340"/>
      <c r="T8" s="347">
        <v>5</v>
      </c>
      <c r="U8" s="347"/>
      <c r="V8" s="342">
        <f>INT(T8/2)</f>
        <v>2</v>
      </c>
      <c r="W8" s="342"/>
      <c r="X8" s="348" t="s">
        <v>25</v>
      </c>
      <c r="Y8" s="348"/>
      <c r="Z8" s="345"/>
      <c r="AA8" s="345"/>
      <c r="AB8" s="430">
        <f>INT(Z8/2)</f>
        <v>0</v>
      </c>
      <c r="AC8" s="430"/>
      <c r="AD8" s="340" t="s">
        <v>26</v>
      </c>
      <c r="AE8" s="340"/>
      <c r="AF8" s="431"/>
      <c r="AG8" s="431"/>
      <c r="AH8" s="342">
        <f t="shared" si="1"/>
        <v>0</v>
      </c>
      <c r="AI8" s="342"/>
      <c r="AJ8" s="242"/>
      <c r="AK8" s="459"/>
      <c r="AL8" s="460"/>
      <c r="AM8" s="460"/>
      <c r="AN8" s="460"/>
      <c r="AO8" s="460"/>
      <c r="AP8" s="505"/>
      <c r="AR8" s="510"/>
      <c r="AS8" s="511"/>
      <c r="AT8" s="511"/>
      <c r="AU8" s="511"/>
      <c r="AV8" s="511"/>
      <c r="AW8" s="511"/>
      <c r="AX8" s="541"/>
    </row>
    <row r="9" ht="17.25" spans="1:50">
      <c r="A9" s="134"/>
      <c r="B9" s="152" t="s">
        <v>27</v>
      </c>
      <c r="C9" s="152"/>
      <c r="D9" s="153" t="s">
        <v>28</v>
      </c>
      <c r="E9" s="153"/>
      <c r="F9" s="153"/>
      <c r="G9" s="153"/>
      <c r="H9" s="153"/>
      <c r="I9" s="153"/>
      <c r="J9" s="153"/>
      <c r="K9" s="286" t="s">
        <v>23</v>
      </c>
      <c r="L9" s="286"/>
      <c r="M9" s="286"/>
      <c r="N9" s="286">
        <f>MATCH(D9,猫招!B11:B68,0)</f>
        <v>2</v>
      </c>
      <c r="O9" s="286"/>
      <c r="P9" s="286"/>
      <c r="Q9" s="242"/>
      <c r="R9" s="340"/>
      <c r="S9" s="340"/>
      <c r="T9" s="347"/>
      <c r="U9" s="347"/>
      <c r="V9" s="342">
        <f>INT(T8/5)</f>
        <v>1</v>
      </c>
      <c r="W9" s="342"/>
      <c r="X9" s="348"/>
      <c r="Y9" s="348"/>
      <c r="Z9" s="345"/>
      <c r="AA9" s="345"/>
      <c r="AB9" s="430">
        <f t="shared" si="2"/>
        <v>0</v>
      </c>
      <c r="AC9" s="430"/>
      <c r="AD9" s="340"/>
      <c r="AE9" s="340"/>
      <c r="AF9" s="431"/>
      <c r="AG9" s="431"/>
      <c r="AH9" s="342">
        <f t="shared" si="3"/>
        <v>0</v>
      </c>
      <c r="AI9" s="342"/>
      <c r="AJ9" s="242"/>
      <c r="AK9" s="161"/>
      <c r="AL9" s="162"/>
      <c r="AM9" s="162"/>
      <c r="AN9" s="162"/>
      <c r="AO9" s="162"/>
      <c r="AP9" s="163"/>
      <c r="AR9" s="510"/>
      <c r="AS9" s="511"/>
      <c r="AT9" s="511"/>
      <c r="AU9" s="511"/>
      <c r="AV9" s="511"/>
      <c r="AW9" s="511"/>
      <c r="AX9" s="541"/>
    </row>
    <row r="10" ht="18" customHeight="1" spans="1:50">
      <c r="A10" s="134"/>
      <c r="B10" s="154" t="str">
        <f>IF(N5=0," ","["&amp;LOOKUP(N5,品种!A2:A17,品种!B2:B17)&amp;"]的品种优势="&amp;LOOKUP(N5,品种!A2:A17,品种!D2:D17))</f>
        <v>[家养短毛猫（杂种猫）]的品种优势=无</v>
      </c>
      <c r="C10" s="154"/>
      <c r="D10" s="154"/>
      <c r="E10" s="154"/>
      <c r="F10" s="154"/>
      <c r="G10" s="154"/>
      <c r="H10" s="154"/>
      <c r="I10" s="154"/>
      <c r="J10" s="154"/>
      <c r="K10" s="154"/>
      <c r="L10" s="154"/>
      <c r="M10" s="154"/>
      <c r="N10" s="154"/>
      <c r="O10" s="154"/>
      <c r="P10" s="154"/>
      <c r="Q10" s="154"/>
      <c r="R10" s="154"/>
      <c r="S10" s="154"/>
      <c r="T10" s="154"/>
      <c r="U10" s="154"/>
      <c r="V10" s="154"/>
      <c r="W10" s="154"/>
      <c r="X10" s="154"/>
      <c r="Y10" s="154"/>
      <c r="Z10" s="154"/>
      <c r="AA10" s="154"/>
      <c r="AB10" s="154"/>
      <c r="AC10" s="154"/>
      <c r="AD10" s="154"/>
      <c r="AE10" s="154"/>
      <c r="AF10" s="154"/>
      <c r="AG10" s="154"/>
      <c r="AH10" s="154"/>
      <c r="AI10" s="154"/>
      <c r="AJ10" s="154"/>
      <c r="AK10" s="154"/>
      <c r="AL10" s="154"/>
      <c r="AM10" s="154"/>
      <c r="AN10" s="154"/>
      <c r="AO10" s="154"/>
      <c r="AP10" s="154"/>
      <c r="AR10" s="510"/>
      <c r="AS10" s="511"/>
      <c r="AT10" s="511"/>
      <c r="AU10" s="511"/>
      <c r="AV10" s="511"/>
      <c r="AW10" s="511"/>
      <c r="AX10" s="541"/>
    </row>
    <row r="11" s="133" customFormat="1" ht="18" customHeight="1" spans="1:50">
      <c r="A11" s="155"/>
      <c r="B11" s="154" t="str">
        <f>IF(N5=0," ","["&amp;LOOKUP(N5,品种!A2:A17,品种!B2:B17)&amp;"]的品种劣势="&amp;LOOKUP(N5,品种!A2:A17,品种!E2:E17))</f>
        <v>[家养短毛猫（杂种猫）]的品种劣势=无</v>
      </c>
      <c r="C11" s="154"/>
      <c r="D11" s="154"/>
      <c r="E11" s="154"/>
      <c r="F11" s="154"/>
      <c r="G11" s="154"/>
      <c r="H11" s="154"/>
      <c r="I11" s="154"/>
      <c r="J11" s="154"/>
      <c r="K11" s="154"/>
      <c r="L11" s="154"/>
      <c r="M11" s="154"/>
      <c r="N11" s="154"/>
      <c r="O11" s="154"/>
      <c r="P11" s="154"/>
      <c r="Q11" s="154"/>
      <c r="R11" s="154"/>
      <c r="S11" s="154"/>
      <c r="T11" s="154"/>
      <c r="U11" s="154"/>
      <c r="V11" s="154"/>
      <c r="W11" s="154"/>
      <c r="X11" s="154"/>
      <c r="Y11" s="154"/>
      <c r="Z11" s="154"/>
      <c r="AA11" s="154"/>
      <c r="AB11" s="154"/>
      <c r="AC11" s="154"/>
      <c r="AD11" s="154"/>
      <c r="AE11" s="154"/>
      <c r="AF11" s="154"/>
      <c r="AG11" s="154"/>
      <c r="AH11" s="154"/>
      <c r="AI11" s="154"/>
      <c r="AJ11" s="154"/>
      <c r="AK11" s="154"/>
      <c r="AL11" s="154"/>
      <c r="AM11" s="154"/>
      <c r="AN11" s="154"/>
      <c r="AO11" s="154"/>
      <c r="AP11" s="154"/>
      <c r="AR11" s="510"/>
      <c r="AS11" s="511"/>
      <c r="AT11" s="511"/>
      <c r="AU11" s="511"/>
      <c r="AV11" s="511"/>
      <c r="AW11" s="511"/>
      <c r="AX11" s="541"/>
    </row>
    <row r="12" s="133" customFormat="1" ht="18" customHeight="1" spans="1:50">
      <c r="A12" s="155"/>
      <c r="B12" s="154" t="str">
        <f>IF(N9=0," ","猫招1="&amp;LOOKUP(N8,猫招!A11:A68,猫招!D11:D68))</f>
        <v>猫招1=你不会被寒冷、大风、雨水或是炎热影响。这个喵招使你的体质（CON）+10。</v>
      </c>
      <c r="C12" s="154"/>
      <c r="D12" s="154"/>
      <c r="E12" s="154"/>
      <c r="F12" s="154"/>
      <c r="G12" s="154"/>
      <c r="H12" s="154"/>
      <c r="I12" s="154"/>
      <c r="J12" s="154"/>
      <c r="K12" s="154"/>
      <c r="L12" s="154"/>
      <c r="M12" s="154"/>
      <c r="N12" s="154"/>
      <c r="O12" s="154"/>
      <c r="P12" s="154"/>
      <c r="Q12" s="154"/>
      <c r="R12" s="154"/>
      <c r="S12" s="154"/>
      <c r="T12" s="154"/>
      <c r="U12" s="154"/>
      <c r="V12" s="154"/>
      <c r="W12" s="154"/>
      <c r="X12" s="154"/>
      <c r="Y12" s="154"/>
      <c r="Z12" s="154"/>
      <c r="AA12" s="154"/>
      <c r="AB12" s="154"/>
      <c r="AC12" s="154"/>
      <c r="AD12" s="154"/>
      <c r="AE12" s="154"/>
      <c r="AF12" s="154"/>
      <c r="AG12" s="154"/>
      <c r="AH12" s="154"/>
      <c r="AI12" s="154"/>
      <c r="AJ12" s="154"/>
      <c r="AK12" s="154"/>
      <c r="AL12" s="154"/>
      <c r="AM12" s="154"/>
      <c r="AN12" s="154"/>
      <c r="AO12" s="154"/>
      <c r="AP12" s="154"/>
      <c r="AR12" s="512"/>
      <c r="AS12" s="513"/>
      <c r="AT12" s="513"/>
      <c r="AU12" s="513"/>
      <c r="AV12" s="513"/>
      <c r="AW12" s="513"/>
      <c r="AX12" s="542"/>
    </row>
    <row r="13" s="133" customFormat="1" ht="18" customHeight="1" spans="1:42">
      <c r="A13" s="155"/>
      <c r="B13" s="154" t="str">
        <f>IF(N9=0," ","猫招2="&amp;LOOKUP(N9,猫招!A11:A68,猫招!D11:D68))</f>
        <v>猫招2=你曾在猫展上获得冠军。
这个喵招可以使你的卖萌技能判定的成功等级提高一级。</v>
      </c>
      <c r="C13" s="154"/>
      <c r="D13" s="154"/>
      <c r="E13" s="154"/>
      <c r="F13" s="154"/>
      <c r="G13" s="154"/>
      <c r="H13" s="154"/>
      <c r="I13" s="154"/>
      <c r="J13" s="154"/>
      <c r="K13" s="154"/>
      <c r="L13" s="154"/>
      <c r="M13" s="154"/>
      <c r="N13" s="154"/>
      <c r="O13" s="154"/>
      <c r="P13" s="154"/>
      <c r="Q13" s="154"/>
      <c r="R13" s="154"/>
      <c r="S13" s="154"/>
      <c r="T13" s="154"/>
      <c r="U13" s="154"/>
      <c r="V13" s="154"/>
      <c r="W13" s="154"/>
      <c r="X13" s="154"/>
      <c r="Y13" s="154"/>
      <c r="Z13" s="154"/>
      <c r="AA13" s="154"/>
      <c r="AB13" s="154"/>
      <c r="AC13" s="154"/>
      <c r="AD13" s="154"/>
      <c r="AE13" s="154"/>
      <c r="AF13" s="154"/>
      <c r="AG13" s="154"/>
      <c r="AH13" s="154"/>
      <c r="AI13" s="154"/>
      <c r="AJ13" s="154"/>
      <c r="AK13" s="154"/>
      <c r="AL13" s="154"/>
      <c r="AM13" s="154"/>
      <c r="AN13" s="154"/>
      <c r="AO13" s="154"/>
      <c r="AP13" s="154"/>
    </row>
    <row r="14" ht="16.5" customHeight="1" spans="1:50">
      <c r="A14" s="134"/>
      <c r="B14" s="156" t="s">
        <v>29</v>
      </c>
      <c r="C14" s="157"/>
      <c r="D14" s="157"/>
      <c r="E14" s="158"/>
      <c r="F14" s="159"/>
      <c r="G14" s="160"/>
      <c r="H14" s="160"/>
      <c r="I14" s="287">
        <f>INT(T6+T8)/5</f>
        <v>1</v>
      </c>
      <c r="J14" s="288"/>
      <c r="K14" s="289" t="s">
        <v>30</v>
      </c>
      <c r="L14" s="290"/>
      <c r="M14" s="290"/>
      <c r="N14" s="291"/>
      <c r="O14" s="292"/>
      <c r="P14" s="293"/>
      <c r="Q14" s="349">
        <f>99-Q20</f>
        <v>99</v>
      </c>
      <c r="R14" s="350"/>
      <c r="S14" s="351" t="s">
        <v>31</v>
      </c>
      <c r="T14" s="352"/>
      <c r="U14" s="352"/>
      <c r="V14" s="353"/>
      <c r="W14" s="159"/>
      <c r="X14" s="160"/>
      <c r="Y14" s="432">
        <f>INT(AF4/5)</f>
        <v>0</v>
      </c>
      <c r="Z14" s="433"/>
      <c r="AA14" s="434" t="s">
        <v>32</v>
      </c>
      <c r="AB14" s="435"/>
      <c r="AC14" s="435"/>
      <c r="AD14" s="436"/>
      <c r="AE14" s="292">
        <f>AF6</f>
        <v>0</v>
      </c>
      <c r="AF14" s="293"/>
      <c r="AG14" s="349">
        <f>AE14</f>
        <v>0</v>
      </c>
      <c r="AH14" s="350"/>
      <c r="AI14" s="351" t="s">
        <v>33</v>
      </c>
      <c r="AJ14" s="352"/>
      <c r="AK14" s="352"/>
      <c r="AL14" s="353"/>
      <c r="AM14" s="461">
        <v>12</v>
      </c>
      <c r="AN14" s="462"/>
      <c r="AO14" s="462"/>
      <c r="AP14" s="514"/>
      <c r="AR14" s="515" t="s">
        <v>34</v>
      </c>
      <c r="AS14" s="515"/>
      <c r="AT14" s="515"/>
      <c r="AU14" s="515"/>
      <c r="AV14" s="515"/>
      <c r="AW14" s="515"/>
      <c r="AX14" s="515"/>
    </row>
    <row r="15" ht="17.25" customHeight="1" spans="1:50">
      <c r="A15" s="134"/>
      <c r="B15" s="161"/>
      <c r="C15" s="162"/>
      <c r="D15" s="162"/>
      <c r="E15" s="163"/>
      <c r="F15" s="164"/>
      <c r="G15" s="165"/>
      <c r="H15" s="165"/>
      <c r="I15" s="294"/>
      <c r="J15" s="295"/>
      <c r="K15" s="296"/>
      <c r="L15" s="297"/>
      <c r="M15" s="297"/>
      <c r="N15" s="298"/>
      <c r="O15" s="299"/>
      <c r="P15" s="300"/>
      <c r="Q15" s="354"/>
      <c r="R15" s="355"/>
      <c r="S15" s="356"/>
      <c r="T15" s="357"/>
      <c r="U15" s="357"/>
      <c r="V15" s="358"/>
      <c r="W15" s="164"/>
      <c r="X15" s="165"/>
      <c r="Y15" s="437"/>
      <c r="Z15" s="438"/>
      <c r="AA15" s="439"/>
      <c r="AB15" s="440"/>
      <c r="AC15" s="440"/>
      <c r="AD15" s="441"/>
      <c r="AE15" s="299"/>
      <c r="AF15" s="300"/>
      <c r="AG15" s="354"/>
      <c r="AH15" s="355"/>
      <c r="AI15" s="356"/>
      <c r="AJ15" s="357"/>
      <c r="AK15" s="357"/>
      <c r="AL15" s="358"/>
      <c r="AM15" s="463"/>
      <c r="AN15" s="464"/>
      <c r="AO15" s="464"/>
      <c r="AP15" s="516"/>
      <c r="AR15" s="517"/>
      <c r="AS15" s="518"/>
      <c r="AT15" s="518"/>
      <c r="AU15" s="518"/>
      <c r="AV15" s="518"/>
      <c r="AW15" s="518"/>
      <c r="AX15" s="543"/>
    </row>
    <row r="16" ht="17.25" spans="1:50">
      <c r="A16" s="134"/>
      <c r="B16" s="166" t="s">
        <v>35</v>
      </c>
      <c r="C16" s="166"/>
      <c r="D16" s="166"/>
      <c r="E16" s="166"/>
      <c r="F16" s="166"/>
      <c r="G16" s="166"/>
      <c r="H16" s="166"/>
      <c r="I16" s="166"/>
      <c r="J16" s="166"/>
      <c r="K16" s="166"/>
      <c r="L16" s="166"/>
      <c r="M16" s="166"/>
      <c r="N16" s="166"/>
      <c r="O16" s="166"/>
      <c r="P16" s="166"/>
      <c r="Q16" s="166"/>
      <c r="R16" s="166"/>
      <c r="S16" s="166"/>
      <c r="T16" s="166"/>
      <c r="U16" s="166"/>
      <c r="V16" s="166"/>
      <c r="W16" s="166"/>
      <c r="X16" s="166"/>
      <c r="Y16" s="166"/>
      <c r="Z16" s="166"/>
      <c r="AA16" s="166"/>
      <c r="AB16" s="166"/>
      <c r="AC16" s="166"/>
      <c r="AD16" s="166"/>
      <c r="AE16" s="166"/>
      <c r="AF16" s="166"/>
      <c r="AG16" s="166"/>
      <c r="AH16" s="166"/>
      <c r="AI16" s="166"/>
      <c r="AJ16" s="166"/>
      <c r="AK16" s="166"/>
      <c r="AL16" s="166"/>
      <c r="AM16" s="166"/>
      <c r="AN16" s="166"/>
      <c r="AO16" s="166"/>
      <c r="AP16" s="166"/>
      <c r="AR16" s="519"/>
      <c r="AS16" s="520"/>
      <c r="AT16" s="520"/>
      <c r="AU16" s="520"/>
      <c r="AV16" s="520"/>
      <c r="AW16" s="520"/>
      <c r="AX16" s="544"/>
    </row>
    <row r="17" ht="16.5" spans="1:50">
      <c r="A17" s="134"/>
      <c r="B17" s="167"/>
      <c r="C17" s="168"/>
      <c r="D17" s="168"/>
      <c r="E17" s="168"/>
      <c r="F17" s="168"/>
      <c r="G17" s="168"/>
      <c r="H17" s="168"/>
      <c r="I17" s="168"/>
      <c r="J17" s="168"/>
      <c r="K17" s="168"/>
      <c r="L17" s="168"/>
      <c r="M17" s="168"/>
      <c r="N17" s="168"/>
      <c r="O17" s="168"/>
      <c r="P17" s="168"/>
      <c r="Q17" s="168"/>
      <c r="R17" s="168"/>
      <c r="S17" s="168"/>
      <c r="T17" s="168"/>
      <c r="U17" s="168"/>
      <c r="V17" s="168"/>
      <c r="W17" s="168"/>
      <c r="X17" s="168"/>
      <c r="Y17" s="168"/>
      <c r="Z17" s="168"/>
      <c r="AA17" s="168"/>
      <c r="AB17" s="168"/>
      <c r="AC17" s="168"/>
      <c r="AD17" s="168"/>
      <c r="AE17" s="168"/>
      <c r="AF17" s="168"/>
      <c r="AG17" s="168"/>
      <c r="AH17" s="168"/>
      <c r="AI17" s="168"/>
      <c r="AJ17" s="168"/>
      <c r="AK17" s="168"/>
      <c r="AL17" s="168"/>
      <c r="AM17" s="168"/>
      <c r="AN17" s="168"/>
      <c r="AO17" s="168"/>
      <c r="AP17" s="385"/>
      <c r="AR17" s="519"/>
      <c r="AS17" s="520"/>
      <c r="AT17" s="520"/>
      <c r="AU17" s="520"/>
      <c r="AV17" s="520"/>
      <c r="AW17" s="520"/>
      <c r="AX17" s="544"/>
    </row>
    <row r="18" ht="16.5" spans="1:50">
      <c r="A18" s="134"/>
      <c r="B18" s="169" t="s">
        <v>36</v>
      </c>
      <c r="C18" s="170" t="s">
        <v>37</v>
      </c>
      <c r="D18" s="171"/>
      <c r="E18" s="171"/>
      <c r="F18" s="171"/>
      <c r="G18" s="172"/>
      <c r="H18" s="173" t="s">
        <v>38</v>
      </c>
      <c r="I18" s="301"/>
      <c r="J18" s="302"/>
      <c r="K18" s="170" t="s">
        <v>12</v>
      </c>
      <c r="L18" s="303"/>
      <c r="M18" s="170" t="s">
        <v>39</v>
      </c>
      <c r="N18" s="303"/>
      <c r="O18" s="170" t="s">
        <v>40</v>
      </c>
      <c r="P18" s="303"/>
      <c r="Q18" s="170" t="s">
        <v>41</v>
      </c>
      <c r="R18" s="171"/>
      <c r="S18" s="171"/>
      <c r="T18" s="171"/>
      <c r="U18" s="171"/>
      <c r="V18" s="359"/>
      <c r="W18" s="169" t="s">
        <v>36</v>
      </c>
      <c r="X18" s="170" t="s">
        <v>37</v>
      </c>
      <c r="Y18" s="171"/>
      <c r="Z18" s="171"/>
      <c r="AA18" s="172"/>
      <c r="AB18" s="442" t="s">
        <v>38</v>
      </c>
      <c r="AC18" s="443"/>
      <c r="AD18" s="444"/>
      <c r="AE18" s="170" t="s">
        <v>12</v>
      </c>
      <c r="AF18" s="303"/>
      <c r="AG18" s="170" t="s">
        <v>39</v>
      </c>
      <c r="AH18" s="303"/>
      <c r="AI18" s="170" t="s">
        <v>40</v>
      </c>
      <c r="AJ18" s="303"/>
      <c r="AK18" s="170" t="s">
        <v>41</v>
      </c>
      <c r="AL18" s="171"/>
      <c r="AM18" s="171"/>
      <c r="AN18" s="171"/>
      <c r="AO18" s="171"/>
      <c r="AP18" s="521"/>
      <c r="AR18" s="519"/>
      <c r="AS18" s="520"/>
      <c r="AT18" s="520"/>
      <c r="AU18" s="520"/>
      <c r="AV18" s="520"/>
      <c r="AW18" s="520"/>
      <c r="AX18" s="544"/>
    </row>
    <row r="19" ht="16.5" spans="1:50">
      <c r="A19" s="134"/>
      <c r="B19" s="174" t="s">
        <v>42</v>
      </c>
      <c r="C19" s="175" t="s">
        <v>43</v>
      </c>
      <c r="D19" s="176"/>
      <c r="E19" s="176"/>
      <c r="F19" s="176"/>
      <c r="G19" s="177"/>
      <c r="H19" s="178">
        <v>50</v>
      </c>
      <c r="I19" s="304"/>
      <c r="J19" s="305"/>
      <c r="K19" s="306"/>
      <c r="L19" s="307"/>
      <c r="M19" s="308"/>
      <c r="N19" s="307"/>
      <c r="O19" s="308"/>
      <c r="P19" s="307"/>
      <c r="Q19" s="360">
        <f>H19+K19+M19+O19</f>
        <v>50</v>
      </c>
      <c r="R19" s="361"/>
      <c r="S19" s="360">
        <f t="shared" ref="S19:S34" si="4">INT(Q19/2)</f>
        <v>25</v>
      </c>
      <c r="T19" s="361"/>
      <c r="U19" s="360">
        <f t="shared" ref="U19:U34" si="5">INT(Q19/5)</f>
        <v>10</v>
      </c>
      <c r="V19" s="362"/>
      <c r="W19" s="184" t="s">
        <v>42</v>
      </c>
      <c r="X19" s="363" t="s">
        <v>44</v>
      </c>
      <c r="Y19" s="445"/>
      <c r="Z19" s="445"/>
      <c r="AA19" s="446"/>
      <c r="AB19" s="447">
        <v>5</v>
      </c>
      <c r="AC19" s="448"/>
      <c r="AD19" s="449"/>
      <c r="AE19" s="308"/>
      <c r="AF19" s="307"/>
      <c r="AG19" s="308"/>
      <c r="AH19" s="307"/>
      <c r="AI19" s="308"/>
      <c r="AJ19" s="307"/>
      <c r="AK19" s="360">
        <f>AB19+AE19+AG19+AI19</f>
        <v>5</v>
      </c>
      <c r="AL19" s="361"/>
      <c r="AM19" s="360">
        <f>INT(AK19/2)</f>
        <v>2</v>
      </c>
      <c r="AN19" s="361"/>
      <c r="AO19" s="360">
        <f>INT(AK19/5)</f>
        <v>1</v>
      </c>
      <c r="AP19" s="522"/>
      <c r="AR19" s="519"/>
      <c r="AS19" s="520"/>
      <c r="AT19" s="520"/>
      <c r="AU19" s="520"/>
      <c r="AV19" s="520"/>
      <c r="AW19" s="520"/>
      <c r="AX19" s="544"/>
    </row>
    <row r="20" ht="16.5" spans="1:50">
      <c r="A20" s="134"/>
      <c r="B20" s="179" t="s">
        <v>42</v>
      </c>
      <c r="C20" s="180" t="s">
        <v>45</v>
      </c>
      <c r="D20" s="181"/>
      <c r="E20" s="181"/>
      <c r="F20" s="181"/>
      <c r="G20" s="182"/>
      <c r="H20" s="183">
        <v>0</v>
      </c>
      <c r="I20" s="309"/>
      <c r="J20" s="310"/>
      <c r="K20" s="311" t="s">
        <v>46</v>
      </c>
      <c r="L20" s="312"/>
      <c r="M20" s="311"/>
      <c r="N20" s="312"/>
      <c r="O20" s="311"/>
      <c r="P20" s="312"/>
      <c r="Q20" s="314">
        <f>H20+O20</f>
        <v>0</v>
      </c>
      <c r="R20" s="315"/>
      <c r="S20" s="314">
        <f t="shared" si="4"/>
        <v>0</v>
      </c>
      <c r="T20" s="315"/>
      <c r="U20" s="314">
        <f t="shared" si="5"/>
        <v>0</v>
      </c>
      <c r="V20" s="364"/>
      <c r="W20" s="179" t="s">
        <v>42</v>
      </c>
      <c r="X20" s="180" t="s">
        <v>47</v>
      </c>
      <c r="Y20" s="181"/>
      <c r="Z20" s="181"/>
      <c r="AA20" s="182"/>
      <c r="AB20" s="183">
        <v>50</v>
      </c>
      <c r="AC20" s="309"/>
      <c r="AD20" s="310"/>
      <c r="AE20" s="311"/>
      <c r="AF20" s="312"/>
      <c r="AG20" s="311"/>
      <c r="AH20" s="312"/>
      <c r="AI20" s="311"/>
      <c r="AJ20" s="312"/>
      <c r="AK20" s="314">
        <f>AB20+AE20+AG20+AI20</f>
        <v>50</v>
      </c>
      <c r="AL20" s="315"/>
      <c r="AM20" s="314">
        <f>INT(AK20/2)</f>
        <v>25</v>
      </c>
      <c r="AN20" s="315"/>
      <c r="AO20" s="314">
        <f>INT(AK20/5)</f>
        <v>10</v>
      </c>
      <c r="AP20" s="523"/>
      <c r="AR20" s="519"/>
      <c r="AS20" s="520"/>
      <c r="AT20" s="520"/>
      <c r="AU20" s="520"/>
      <c r="AV20" s="520"/>
      <c r="AW20" s="520"/>
      <c r="AX20" s="544"/>
    </row>
    <row r="21" ht="16.5" spans="1:50">
      <c r="A21" s="134"/>
      <c r="B21" s="184" t="s">
        <v>42</v>
      </c>
      <c r="C21" s="175" t="s">
        <v>48</v>
      </c>
      <c r="D21" s="176"/>
      <c r="E21" s="176"/>
      <c r="F21" s="176"/>
      <c r="G21" s="177"/>
      <c r="H21" s="178">
        <f>INT(Z6/2)</f>
        <v>0</v>
      </c>
      <c r="I21" s="304"/>
      <c r="J21" s="313"/>
      <c r="K21" s="308"/>
      <c r="L21" s="307"/>
      <c r="M21" s="308"/>
      <c r="N21" s="307"/>
      <c r="O21" s="308"/>
      <c r="P21" s="307"/>
      <c r="Q21" s="360">
        <f t="shared" ref="Q21:Q34" si="6">H21+K21+M21+O21</f>
        <v>0</v>
      </c>
      <c r="R21" s="361"/>
      <c r="S21" s="360">
        <f t="shared" si="4"/>
        <v>0</v>
      </c>
      <c r="T21" s="361"/>
      <c r="U21" s="360">
        <f t="shared" si="5"/>
        <v>0</v>
      </c>
      <c r="V21" s="362"/>
      <c r="W21" s="184" t="s">
        <v>42</v>
      </c>
      <c r="X21" s="363" t="s">
        <v>49</v>
      </c>
      <c r="Y21" s="445"/>
      <c r="Z21" s="445"/>
      <c r="AA21" s="446"/>
      <c r="AB21" s="178">
        <v>10</v>
      </c>
      <c r="AC21" s="304"/>
      <c r="AD21" s="313"/>
      <c r="AE21" s="308"/>
      <c r="AF21" s="307"/>
      <c r="AG21" s="308"/>
      <c r="AH21" s="307"/>
      <c r="AI21" s="308"/>
      <c r="AJ21" s="307"/>
      <c r="AK21" s="360">
        <f t="shared" ref="AK21:AK34" si="7">AB21+AE21+AG21+AI21</f>
        <v>10</v>
      </c>
      <c r="AL21" s="361"/>
      <c r="AM21" s="360">
        <f t="shared" ref="AM21:AM34" si="8">INT(AK21/2)</f>
        <v>5</v>
      </c>
      <c r="AN21" s="361"/>
      <c r="AO21" s="360">
        <f t="shared" ref="AO21:AO34" si="9">INT(AK21/5)</f>
        <v>2</v>
      </c>
      <c r="AP21" s="522"/>
      <c r="AR21" s="519"/>
      <c r="AS21" s="520"/>
      <c r="AT21" s="520"/>
      <c r="AU21" s="520"/>
      <c r="AV21" s="520"/>
      <c r="AW21" s="520"/>
      <c r="AX21" s="544"/>
    </row>
    <row r="22" ht="16.5" spans="1:50">
      <c r="A22" s="134"/>
      <c r="B22" s="179" t="s">
        <v>42</v>
      </c>
      <c r="C22" s="180" t="s">
        <v>50</v>
      </c>
      <c r="D22" s="181"/>
      <c r="E22" s="181"/>
      <c r="F22" s="181"/>
      <c r="G22" s="182"/>
      <c r="H22" s="183">
        <f>INT(Z4/2)</f>
        <v>0</v>
      </c>
      <c r="I22" s="309"/>
      <c r="J22" s="310"/>
      <c r="K22" s="311"/>
      <c r="L22" s="312"/>
      <c r="M22" s="311"/>
      <c r="N22" s="312"/>
      <c r="O22" s="311"/>
      <c r="P22" s="312"/>
      <c r="Q22" s="314">
        <f t="shared" si="6"/>
        <v>0</v>
      </c>
      <c r="R22" s="315"/>
      <c r="S22" s="314">
        <f t="shared" si="4"/>
        <v>0</v>
      </c>
      <c r="T22" s="315"/>
      <c r="U22" s="314">
        <f t="shared" si="5"/>
        <v>0</v>
      </c>
      <c r="V22" s="364"/>
      <c r="W22" s="179" t="s">
        <v>42</v>
      </c>
      <c r="X22" s="180" t="s">
        <v>51</v>
      </c>
      <c r="Y22" s="181"/>
      <c r="Z22" s="181"/>
      <c r="AA22" s="182"/>
      <c r="AB22" s="183">
        <v>50</v>
      </c>
      <c r="AC22" s="309"/>
      <c r="AD22" s="310"/>
      <c r="AE22" s="311"/>
      <c r="AF22" s="312"/>
      <c r="AG22" s="311"/>
      <c r="AH22" s="312"/>
      <c r="AI22" s="311"/>
      <c r="AJ22" s="312"/>
      <c r="AK22" s="314">
        <f t="shared" si="7"/>
        <v>50</v>
      </c>
      <c r="AL22" s="315"/>
      <c r="AM22" s="314">
        <f t="shared" si="8"/>
        <v>25</v>
      </c>
      <c r="AN22" s="315"/>
      <c r="AO22" s="314">
        <f t="shared" si="9"/>
        <v>10</v>
      </c>
      <c r="AP22" s="523"/>
      <c r="AR22" s="519"/>
      <c r="AS22" s="520"/>
      <c r="AT22" s="520"/>
      <c r="AU22" s="520"/>
      <c r="AV22" s="520"/>
      <c r="AW22" s="520"/>
      <c r="AX22" s="544"/>
    </row>
    <row r="23" ht="16.5" spans="1:50">
      <c r="A23" s="134"/>
      <c r="B23" s="184" t="s">
        <v>42</v>
      </c>
      <c r="C23" s="175" t="s">
        <v>52</v>
      </c>
      <c r="D23" s="176"/>
      <c r="E23" s="176"/>
      <c r="F23" s="176"/>
      <c r="G23" s="177"/>
      <c r="H23" s="178">
        <v>10</v>
      </c>
      <c r="I23" s="304"/>
      <c r="J23" s="313"/>
      <c r="K23" s="308"/>
      <c r="L23" s="307"/>
      <c r="M23" s="308"/>
      <c r="N23" s="307"/>
      <c r="O23" s="308"/>
      <c r="P23" s="307"/>
      <c r="Q23" s="360">
        <f t="shared" si="6"/>
        <v>10</v>
      </c>
      <c r="R23" s="361"/>
      <c r="S23" s="360">
        <f t="shared" si="4"/>
        <v>5</v>
      </c>
      <c r="T23" s="361"/>
      <c r="U23" s="360">
        <f t="shared" si="5"/>
        <v>2</v>
      </c>
      <c r="V23" s="362"/>
      <c r="W23" s="184" t="s">
        <v>42</v>
      </c>
      <c r="X23" s="363" t="s">
        <v>53</v>
      </c>
      <c r="Y23" s="445"/>
      <c r="Z23" s="445"/>
      <c r="AA23" s="446"/>
      <c r="AB23" s="178">
        <v>25</v>
      </c>
      <c r="AC23" s="304"/>
      <c r="AD23" s="313"/>
      <c r="AE23" s="308"/>
      <c r="AF23" s="307"/>
      <c r="AG23" s="308"/>
      <c r="AH23" s="307"/>
      <c r="AI23" s="308"/>
      <c r="AJ23" s="307"/>
      <c r="AK23" s="360">
        <f t="shared" si="7"/>
        <v>25</v>
      </c>
      <c r="AL23" s="361"/>
      <c r="AM23" s="360">
        <f t="shared" si="8"/>
        <v>12</v>
      </c>
      <c r="AN23" s="361"/>
      <c r="AO23" s="360">
        <f t="shared" si="9"/>
        <v>5</v>
      </c>
      <c r="AP23" s="522"/>
      <c r="AR23" s="519"/>
      <c r="AS23" s="520"/>
      <c r="AT23" s="520"/>
      <c r="AU23" s="520"/>
      <c r="AV23" s="520"/>
      <c r="AW23" s="520"/>
      <c r="AX23" s="544"/>
    </row>
    <row r="24" ht="16.5" spans="1:50">
      <c r="A24" s="134"/>
      <c r="B24" s="179" t="s">
        <v>42</v>
      </c>
      <c r="C24" s="180" t="s">
        <v>54</v>
      </c>
      <c r="D24" s="181"/>
      <c r="E24" s="181"/>
      <c r="F24" s="181"/>
      <c r="G24" s="182"/>
      <c r="H24" s="183">
        <v>25</v>
      </c>
      <c r="I24" s="309"/>
      <c r="J24" s="310"/>
      <c r="K24" s="311"/>
      <c r="L24" s="312"/>
      <c r="M24" s="311"/>
      <c r="N24" s="312"/>
      <c r="O24" s="311"/>
      <c r="P24" s="312"/>
      <c r="Q24" s="314">
        <f t="shared" si="6"/>
        <v>25</v>
      </c>
      <c r="R24" s="315"/>
      <c r="S24" s="314">
        <f t="shared" si="4"/>
        <v>12</v>
      </c>
      <c r="T24" s="315"/>
      <c r="U24" s="314">
        <f t="shared" si="5"/>
        <v>5</v>
      </c>
      <c r="V24" s="364"/>
      <c r="W24" s="179" t="s">
        <v>42</v>
      </c>
      <c r="X24" s="180" t="s">
        <v>55</v>
      </c>
      <c r="Y24" s="181"/>
      <c r="Z24" s="181"/>
      <c r="AA24" s="182"/>
      <c r="AB24" s="183">
        <v>50</v>
      </c>
      <c r="AC24" s="309"/>
      <c r="AD24" s="310"/>
      <c r="AE24" s="311"/>
      <c r="AF24" s="312"/>
      <c r="AG24" s="311"/>
      <c r="AH24" s="312"/>
      <c r="AI24" s="311"/>
      <c r="AJ24" s="312"/>
      <c r="AK24" s="314">
        <f t="shared" si="7"/>
        <v>50</v>
      </c>
      <c r="AL24" s="315"/>
      <c r="AM24" s="314">
        <f t="shared" si="8"/>
        <v>25</v>
      </c>
      <c r="AN24" s="315"/>
      <c r="AO24" s="314">
        <f t="shared" si="9"/>
        <v>10</v>
      </c>
      <c r="AP24" s="523"/>
      <c r="AR24" s="519"/>
      <c r="AS24" s="520"/>
      <c r="AT24" s="520"/>
      <c r="AU24" s="520"/>
      <c r="AV24" s="520"/>
      <c r="AW24" s="520"/>
      <c r="AX24" s="544"/>
    </row>
    <row r="25" ht="16.5" spans="1:50">
      <c r="A25" s="134"/>
      <c r="B25" s="184" t="s">
        <v>42</v>
      </c>
      <c r="C25" s="175" t="s">
        <v>56</v>
      </c>
      <c r="D25" s="176"/>
      <c r="E25" s="176"/>
      <c r="F25" s="176"/>
      <c r="G25" s="177"/>
      <c r="H25" s="178">
        <v>1</v>
      </c>
      <c r="I25" s="304"/>
      <c r="J25" s="313"/>
      <c r="K25" s="308"/>
      <c r="L25" s="307"/>
      <c r="M25" s="308"/>
      <c r="N25" s="307"/>
      <c r="O25" s="308"/>
      <c r="P25" s="307"/>
      <c r="Q25" s="360">
        <f t="shared" si="6"/>
        <v>1</v>
      </c>
      <c r="R25" s="361"/>
      <c r="S25" s="360">
        <f t="shared" si="4"/>
        <v>0</v>
      </c>
      <c r="T25" s="361"/>
      <c r="U25" s="360">
        <f t="shared" si="5"/>
        <v>0</v>
      </c>
      <c r="V25" s="362"/>
      <c r="W25" s="184" t="s">
        <v>42</v>
      </c>
      <c r="X25" s="363" t="s">
        <v>57</v>
      </c>
      <c r="Y25" s="445"/>
      <c r="Z25" s="445"/>
      <c r="AA25" s="446"/>
      <c r="AB25" s="178">
        <v>1</v>
      </c>
      <c r="AC25" s="304"/>
      <c r="AD25" s="313"/>
      <c r="AE25" s="308"/>
      <c r="AF25" s="307"/>
      <c r="AG25" s="308"/>
      <c r="AH25" s="307"/>
      <c r="AI25" s="308"/>
      <c r="AJ25" s="307"/>
      <c r="AK25" s="360">
        <f t="shared" si="7"/>
        <v>1</v>
      </c>
      <c r="AL25" s="361"/>
      <c r="AM25" s="360">
        <f t="shared" si="8"/>
        <v>0</v>
      </c>
      <c r="AN25" s="361"/>
      <c r="AO25" s="360">
        <f t="shared" si="9"/>
        <v>0</v>
      </c>
      <c r="AP25" s="522"/>
      <c r="AR25" s="524"/>
      <c r="AS25" s="525"/>
      <c r="AT25" s="525"/>
      <c r="AU25" s="525"/>
      <c r="AV25" s="525"/>
      <c r="AW25" s="525"/>
      <c r="AX25" s="545"/>
    </row>
    <row r="26" ht="16.5" spans="1:42">
      <c r="A26" s="134"/>
      <c r="B26" s="179" t="s">
        <v>42</v>
      </c>
      <c r="C26" s="180" t="s">
        <v>58</v>
      </c>
      <c r="D26" s="181"/>
      <c r="E26" s="181"/>
      <c r="F26" s="181"/>
      <c r="G26" s="182"/>
      <c r="H26" s="183">
        <v>25</v>
      </c>
      <c r="I26" s="309"/>
      <c r="J26" s="310"/>
      <c r="K26" s="311"/>
      <c r="L26" s="312"/>
      <c r="M26" s="311"/>
      <c r="N26" s="312"/>
      <c r="O26" s="311"/>
      <c r="P26" s="312"/>
      <c r="Q26" s="314">
        <f t="shared" si="6"/>
        <v>25</v>
      </c>
      <c r="R26" s="315"/>
      <c r="S26" s="314">
        <f t="shared" si="4"/>
        <v>12</v>
      </c>
      <c r="T26" s="315"/>
      <c r="U26" s="314">
        <f t="shared" si="5"/>
        <v>5</v>
      </c>
      <c r="V26" s="364"/>
      <c r="W26" s="179" t="s">
        <v>42</v>
      </c>
      <c r="X26" s="180" t="s">
        <v>59</v>
      </c>
      <c r="Y26" s="181"/>
      <c r="Z26" s="181"/>
      <c r="AA26" s="182"/>
      <c r="AB26" s="183">
        <v>10</v>
      </c>
      <c r="AC26" s="309"/>
      <c r="AD26" s="310"/>
      <c r="AE26" s="311"/>
      <c r="AF26" s="312"/>
      <c r="AG26" s="311"/>
      <c r="AH26" s="312"/>
      <c r="AI26" s="311"/>
      <c r="AJ26" s="312"/>
      <c r="AK26" s="314">
        <f t="shared" si="7"/>
        <v>10</v>
      </c>
      <c r="AL26" s="315"/>
      <c r="AM26" s="314">
        <f t="shared" si="8"/>
        <v>5</v>
      </c>
      <c r="AN26" s="315"/>
      <c r="AO26" s="314">
        <f t="shared" si="9"/>
        <v>2</v>
      </c>
      <c r="AP26" s="523"/>
    </row>
    <row r="27" ht="16.5" spans="1:42">
      <c r="A27" s="134"/>
      <c r="B27" s="184" t="s">
        <v>42</v>
      </c>
      <c r="C27" s="175" t="s">
        <v>60</v>
      </c>
      <c r="D27" s="176"/>
      <c r="E27" s="176"/>
      <c r="F27" s="176"/>
      <c r="G27" s="177"/>
      <c r="H27" s="178">
        <v>50</v>
      </c>
      <c r="I27" s="304"/>
      <c r="J27" s="313"/>
      <c r="K27" s="308"/>
      <c r="L27" s="307"/>
      <c r="M27" s="308"/>
      <c r="N27" s="307"/>
      <c r="O27" s="308"/>
      <c r="P27" s="307"/>
      <c r="Q27" s="360">
        <f t="shared" si="6"/>
        <v>50</v>
      </c>
      <c r="R27" s="361"/>
      <c r="S27" s="360">
        <f t="shared" si="4"/>
        <v>25</v>
      </c>
      <c r="T27" s="361"/>
      <c r="U27" s="360">
        <f t="shared" si="5"/>
        <v>10</v>
      </c>
      <c r="V27" s="362"/>
      <c r="W27" s="184" t="s">
        <v>42</v>
      </c>
      <c r="X27" s="363" t="s">
        <v>61</v>
      </c>
      <c r="Y27" s="445"/>
      <c r="Z27" s="445"/>
      <c r="AA27" s="446"/>
      <c r="AB27" s="178">
        <v>20</v>
      </c>
      <c r="AC27" s="304"/>
      <c r="AD27" s="313"/>
      <c r="AE27" s="308"/>
      <c r="AF27" s="307"/>
      <c r="AG27" s="308"/>
      <c r="AH27" s="307"/>
      <c r="AI27" s="308"/>
      <c r="AJ27" s="307"/>
      <c r="AK27" s="360">
        <f t="shared" si="7"/>
        <v>20</v>
      </c>
      <c r="AL27" s="361"/>
      <c r="AM27" s="360">
        <f t="shared" si="8"/>
        <v>10</v>
      </c>
      <c r="AN27" s="361"/>
      <c r="AO27" s="360">
        <f t="shared" si="9"/>
        <v>4</v>
      </c>
      <c r="AP27" s="522"/>
    </row>
    <row r="28" ht="16.5" spans="1:42">
      <c r="A28" s="134"/>
      <c r="B28" s="179" t="s">
        <v>42</v>
      </c>
      <c r="C28" s="180" t="s">
        <v>62</v>
      </c>
      <c r="D28" s="181"/>
      <c r="E28" s="181"/>
      <c r="F28" s="181"/>
      <c r="G28" s="182"/>
      <c r="H28" s="183">
        <f>INT(Z8/3)</f>
        <v>0</v>
      </c>
      <c r="I28" s="309"/>
      <c r="J28" s="310"/>
      <c r="K28" s="311"/>
      <c r="L28" s="312"/>
      <c r="M28" s="311"/>
      <c r="N28" s="312"/>
      <c r="O28" s="311"/>
      <c r="P28" s="312"/>
      <c r="Q28" s="314">
        <f t="shared" si="6"/>
        <v>0</v>
      </c>
      <c r="R28" s="315"/>
      <c r="S28" s="314">
        <f t="shared" si="4"/>
        <v>0</v>
      </c>
      <c r="T28" s="315"/>
      <c r="U28" s="314">
        <f t="shared" si="5"/>
        <v>0</v>
      </c>
      <c r="V28" s="364"/>
      <c r="W28" s="179" t="s">
        <v>42</v>
      </c>
      <c r="X28" s="180" t="s">
        <v>63</v>
      </c>
      <c r="Y28" s="181"/>
      <c r="Z28" s="181"/>
      <c r="AA28" s="182"/>
      <c r="AB28" s="183">
        <v>50</v>
      </c>
      <c r="AC28" s="309"/>
      <c r="AD28" s="310"/>
      <c r="AE28" s="311"/>
      <c r="AF28" s="312"/>
      <c r="AG28" s="311"/>
      <c r="AH28" s="312"/>
      <c r="AI28" s="311"/>
      <c r="AJ28" s="312"/>
      <c r="AK28" s="314">
        <f t="shared" si="7"/>
        <v>50</v>
      </c>
      <c r="AL28" s="315"/>
      <c r="AM28" s="314">
        <f t="shared" si="8"/>
        <v>25</v>
      </c>
      <c r="AN28" s="315"/>
      <c r="AO28" s="314">
        <f t="shared" si="9"/>
        <v>10</v>
      </c>
      <c r="AP28" s="523"/>
    </row>
    <row r="29" ht="16.5" spans="1:42">
      <c r="A29" s="134"/>
      <c r="B29" s="184" t="s">
        <v>42</v>
      </c>
      <c r="C29" s="175" t="s">
        <v>64</v>
      </c>
      <c r="D29" s="176"/>
      <c r="E29" s="176"/>
      <c r="F29" s="176"/>
      <c r="G29" s="177"/>
      <c r="H29" s="178">
        <f>INT(AF6/5)</f>
        <v>0</v>
      </c>
      <c r="I29" s="304"/>
      <c r="J29" s="313"/>
      <c r="K29" s="308"/>
      <c r="L29" s="307"/>
      <c r="M29" s="308"/>
      <c r="N29" s="307"/>
      <c r="O29" s="308"/>
      <c r="P29" s="307"/>
      <c r="Q29" s="360">
        <f t="shared" si="6"/>
        <v>0</v>
      </c>
      <c r="R29" s="361"/>
      <c r="S29" s="360">
        <f t="shared" si="4"/>
        <v>0</v>
      </c>
      <c r="T29" s="361"/>
      <c r="U29" s="360">
        <f t="shared" si="5"/>
        <v>0</v>
      </c>
      <c r="V29" s="362"/>
      <c r="W29" s="184" t="s">
        <v>42</v>
      </c>
      <c r="X29" s="363" t="s">
        <v>65</v>
      </c>
      <c r="Y29" s="445"/>
      <c r="Z29" s="445"/>
      <c r="AA29" s="446"/>
      <c r="AB29" s="178">
        <v>50</v>
      </c>
      <c r="AC29" s="304"/>
      <c r="AD29" s="313"/>
      <c r="AE29" s="308"/>
      <c r="AF29" s="307"/>
      <c r="AG29" s="308"/>
      <c r="AH29" s="307"/>
      <c r="AI29" s="308"/>
      <c r="AJ29" s="307"/>
      <c r="AK29" s="360">
        <f t="shared" si="7"/>
        <v>50</v>
      </c>
      <c r="AL29" s="361"/>
      <c r="AM29" s="360">
        <f t="shared" si="8"/>
        <v>25</v>
      </c>
      <c r="AN29" s="361"/>
      <c r="AO29" s="360">
        <f t="shared" si="9"/>
        <v>10</v>
      </c>
      <c r="AP29" s="522"/>
    </row>
    <row r="30" ht="16.5" spans="1:42">
      <c r="A30" s="134"/>
      <c r="B30" s="179" t="s">
        <v>42</v>
      </c>
      <c r="C30" s="180" t="s">
        <v>66</v>
      </c>
      <c r="D30" s="181"/>
      <c r="E30" s="181"/>
      <c r="F30" s="181"/>
      <c r="G30" s="182"/>
      <c r="H30" s="183">
        <v>1</v>
      </c>
      <c r="I30" s="309"/>
      <c r="J30" s="310"/>
      <c r="K30" s="311"/>
      <c r="L30" s="312"/>
      <c r="M30" s="314"/>
      <c r="N30" s="315"/>
      <c r="O30" s="311"/>
      <c r="P30" s="312"/>
      <c r="Q30" s="314">
        <f t="shared" si="6"/>
        <v>1</v>
      </c>
      <c r="R30" s="315"/>
      <c r="S30" s="314">
        <f t="shared" si="4"/>
        <v>0</v>
      </c>
      <c r="T30" s="315"/>
      <c r="U30" s="314">
        <f t="shared" si="5"/>
        <v>0</v>
      </c>
      <c r="V30" s="364"/>
      <c r="W30" s="179" t="s">
        <v>42</v>
      </c>
      <c r="X30" s="180" t="s">
        <v>67</v>
      </c>
      <c r="Y30" s="181"/>
      <c r="Z30" s="181"/>
      <c r="AA30" s="182"/>
      <c r="AB30" s="183">
        <v>20</v>
      </c>
      <c r="AC30" s="309"/>
      <c r="AD30" s="310"/>
      <c r="AE30" s="311"/>
      <c r="AF30" s="312"/>
      <c r="AG30" s="311"/>
      <c r="AH30" s="312"/>
      <c r="AI30" s="311"/>
      <c r="AJ30" s="312"/>
      <c r="AK30" s="314">
        <f t="shared" si="7"/>
        <v>20</v>
      </c>
      <c r="AL30" s="315"/>
      <c r="AM30" s="314">
        <f t="shared" si="8"/>
        <v>10</v>
      </c>
      <c r="AN30" s="315"/>
      <c r="AO30" s="314">
        <f t="shared" si="9"/>
        <v>4</v>
      </c>
      <c r="AP30" s="523"/>
    </row>
    <row r="31" ht="16.5" spans="1:42">
      <c r="A31" s="134"/>
      <c r="B31" s="184" t="s">
        <v>42</v>
      </c>
      <c r="C31" s="175" t="s">
        <v>68</v>
      </c>
      <c r="D31" s="176"/>
      <c r="E31" s="176"/>
      <c r="F31" s="176"/>
      <c r="G31" s="177"/>
      <c r="H31" s="178">
        <v>50</v>
      </c>
      <c r="I31" s="304"/>
      <c r="J31" s="313"/>
      <c r="K31" s="308"/>
      <c r="L31" s="307"/>
      <c r="M31" s="308"/>
      <c r="N31" s="307"/>
      <c r="O31" s="308"/>
      <c r="P31" s="307"/>
      <c r="Q31" s="360">
        <f t="shared" si="6"/>
        <v>50</v>
      </c>
      <c r="R31" s="361"/>
      <c r="S31" s="360">
        <f t="shared" si="4"/>
        <v>25</v>
      </c>
      <c r="T31" s="361"/>
      <c r="U31" s="360">
        <f t="shared" si="5"/>
        <v>10</v>
      </c>
      <c r="V31" s="362"/>
      <c r="W31" s="184" t="s">
        <v>42</v>
      </c>
      <c r="X31" s="363" t="s">
        <v>69</v>
      </c>
      <c r="Y31" s="450"/>
      <c r="Z31" s="450"/>
      <c r="AA31" s="451"/>
      <c r="AB31" s="178">
        <v>20</v>
      </c>
      <c r="AC31" s="304"/>
      <c r="AD31" s="313"/>
      <c r="AE31" s="308"/>
      <c r="AF31" s="307"/>
      <c r="AG31" s="308"/>
      <c r="AH31" s="307"/>
      <c r="AI31" s="308"/>
      <c r="AJ31" s="307"/>
      <c r="AK31" s="360">
        <f t="shared" si="7"/>
        <v>20</v>
      </c>
      <c r="AL31" s="361"/>
      <c r="AM31" s="360">
        <f t="shared" si="8"/>
        <v>10</v>
      </c>
      <c r="AN31" s="361"/>
      <c r="AO31" s="360">
        <f t="shared" si="9"/>
        <v>4</v>
      </c>
      <c r="AP31" s="522"/>
    </row>
    <row r="32" ht="16.5" spans="1:42">
      <c r="A32" s="134"/>
      <c r="B32" s="179" t="s">
        <v>42</v>
      </c>
      <c r="C32" s="180" t="s">
        <v>70</v>
      </c>
      <c r="D32" s="181"/>
      <c r="E32" s="181"/>
      <c r="F32" s="181"/>
      <c r="G32" s="182"/>
      <c r="H32" s="183">
        <v>40</v>
      </c>
      <c r="I32" s="309"/>
      <c r="J32" s="310"/>
      <c r="K32" s="311"/>
      <c r="L32" s="312"/>
      <c r="M32" s="311"/>
      <c r="N32" s="312"/>
      <c r="O32" s="311"/>
      <c r="P32" s="312"/>
      <c r="Q32" s="314">
        <f t="shared" si="6"/>
        <v>40</v>
      </c>
      <c r="R32" s="315"/>
      <c r="S32" s="314">
        <f t="shared" si="4"/>
        <v>20</v>
      </c>
      <c r="T32" s="315"/>
      <c r="U32" s="314">
        <f t="shared" si="5"/>
        <v>8</v>
      </c>
      <c r="V32" s="364"/>
      <c r="W32" s="179" t="s">
        <v>42</v>
      </c>
      <c r="X32" s="180"/>
      <c r="Y32" s="181"/>
      <c r="Z32" s="181"/>
      <c r="AA32" s="182"/>
      <c r="AB32" s="183"/>
      <c r="AC32" s="309"/>
      <c r="AD32" s="310"/>
      <c r="AE32" s="311"/>
      <c r="AF32" s="312"/>
      <c r="AG32" s="311"/>
      <c r="AH32" s="312"/>
      <c r="AI32" s="311"/>
      <c r="AJ32" s="312"/>
      <c r="AK32" s="314">
        <f t="shared" si="7"/>
        <v>0</v>
      </c>
      <c r="AL32" s="315"/>
      <c r="AM32" s="314">
        <f t="shared" si="8"/>
        <v>0</v>
      </c>
      <c r="AN32" s="315"/>
      <c r="AO32" s="314">
        <f t="shared" si="9"/>
        <v>0</v>
      </c>
      <c r="AP32" s="523"/>
    </row>
    <row r="33" ht="16.5" spans="1:42">
      <c r="A33" s="134"/>
      <c r="B33" s="184" t="s">
        <v>42</v>
      </c>
      <c r="C33" s="175" t="s">
        <v>71</v>
      </c>
      <c r="D33" s="176"/>
      <c r="E33" s="176"/>
      <c r="F33" s="176"/>
      <c r="G33" s="177"/>
      <c r="H33" s="178">
        <f>INT(AF6/2)</f>
        <v>0</v>
      </c>
      <c r="I33" s="304"/>
      <c r="J33" s="313"/>
      <c r="K33" s="308"/>
      <c r="L33" s="307"/>
      <c r="M33" s="308"/>
      <c r="N33" s="307"/>
      <c r="O33" s="308"/>
      <c r="P33" s="307"/>
      <c r="Q33" s="360">
        <f t="shared" si="6"/>
        <v>0</v>
      </c>
      <c r="R33" s="361"/>
      <c r="S33" s="360">
        <f t="shared" si="4"/>
        <v>0</v>
      </c>
      <c r="T33" s="361"/>
      <c r="U33" s="360">
        <f t="shared" si="5"/>
        <v>0</v>
      </c>
      <c r="V33" s="362"/>
      <c r="W33" s="184" t="s">
        <v>42</v>
      </c>
      <c r="X33" s="365"/>
      <c r="Y33" s="452"/>
      <c r="Z33" s="452"/>
      <c r="AA33" s="453"/>
      <c r="AB33" s="178"/>
      <c r="AC33" s="304"/>
      <c r="AD33" s="313"/>
      <c r="AE33" s="308"/>
      <c r="AF33" s="307"/>
      <c r="AG33" s="308"/>
      <c r="AH33" s="307"/>
      <c r="AI33" s="308"/>
      <c r="AJ33" s="307"/>
      <c r="AK33" s="360">
        <f t="shared" si="7"/>
        <v>0</v>
      </c>
      <c r="AL33" s="361"/>
      <c r="AM33" s="360">
        <f t="shared" si="8"/>
        <v>0</v>
      </c>
      <c r="AN33" s="361"/>
      <c r="AO33" s="360">
        <f t="shared" si="9"/>
        <v>0</v>
      </c>
      <c r="AP33" s="522"/>
    </row>
    <row r="34" ht="17.25" spans="1:42">
      <c r="A34" s="134"/>
      <c r="B34" s="185" t="s">
        <v>42</v>
      </c>
      <c r="C34" s="186" t="s">
        <v>72</v>
      </c>
      <c r="D34" s="187"/>
      <c r="E34" s="187"/>
      <c r="F34" s="187"/>
      <c r="G34" s="188"/>
      <c r="H34" s="189">
        <v>25</v>
      </c>
      <c r="I34" s="316"/>
      <c r="J34" s="317"/>
      <c r="K34" s="318"/>
      <c r="L34" s="319"/>
      <c r="M34" s="318"/>
      <c r="N34" s="319"/>
      <c r="O34" s="320"/>
      <c r="P34" s="321"/>
      <c r="Q34" s="366">
        <f t="shared" si="6"/>
        <v>25</v>
      </c>
      <c r="R34" s="367"/>
      <c r="S34" s="366">
        <f t="shared" si="4"/>
        <v>12</v>
      </c>
      <c r="T34" s="367"/>
      <c r="U34" s="366">
        <f t="shared" si="5"/>
        <v>5</v>
      </c>
      <c r="V34" s="368"/>
      <c r="W34" s="185" t="s">
        <v>42</v>
      </c>
      <c r="X34" s="186"/>
      <c r="Y34" s="187"/>
      <c r="Z34" s="187"/>
      <c r="AA34" s="188"/>
      <c r="AB34" s="189"/>
      <c r="AC34" s="316"/>
      <c r="AD34" s="317"/>
      <c r="AE34" s="318"/>
      <c r="AF34" s="319"/>
      <c r="AG34" s="318"/>
      <c r="AH34" s="319"/>
      <c r="AI34" s="318"/>
      <c r="AJ34" s="319"/>
      <c r="AK34" s="366">
        <f t="shared" si="7"/>
        <v>0</v>
      </c>
      <c r="AL34" s="367"/>
      <c r="AM34" s="366">
        <f t="shared" si="8"/>
        <v>0</v>
      </c>
      <c r="AN34" s="367"/>
      <c r="AO34" s="366">
        <f t="shared" si="9"/>
        <v>0</v>
      </c>
      <c r="AP34" s="526"/>
    </row>
    <row r="35" ht="17.25" spans="1:42">
      <c r="A35" s="134"/>
      <c r="B35" s="190"/>
      <c r="C35" s="190"/>
      <c r="D35" s="190"/>
      <c r="E35" s="190"/>
      <c r="F35" s="190"/>
      <c r="G35" s="190"/>
      <c r="H35" s="190"/>
      <c r="I35" s="190"/>
      <c r="J35" s="190"/>
      <c r="K35" s="322" t="str">
        <f>IF(N5=0," ","剩余兴趣点="&amp;(Z8+AF6)*2-SUM(O19:P34)-SUM(AI19:AJ34))</f>
        <v>剩余兴趣点=0</v>
      </c>
      <c r="L35" s="322"/>
      <c r="M35" s="322"/>
      <c r="N35" s="322"/>
      <c r="O35" s="322"/>
      <c r="P35" s="322"/>
      <c r="Q35" s="322"/>
      <c r="R35" s="322"/>
      <c r="S35" s="322"/>
      <c r="T35" s="369"/>
      <c r="U35" s="370"/>
      <c r="V35" s="370"/>
      <c r="W35" s="242"/>
      <c r="X35" s="242"/>
      <c r="Y35" s="242"/>
      <c r="Z35" s="242"/>
      <c r="AA35" s="242"/>
      <c r="AB35" s="242"/>
      <c r="AC35" s="242"/>
      <c r="AD35" s="242"/>
      <c r="AE35" s="454"/>
      <c r="AF35" s="454"/>
      <c r="AG35" s="454"/>
      <c r="AH35" s="454"/>
      <c r="AI35" s="454"/>
      <c r="AJ35" s="454"/>
      <c r="AK35" s="454"/>
      <c r="AL35" s="454"/>
      <c r="AM35" s="454"/>
      <c r="AN35" s="454"/>
      <c r="AO35" s="242"/>
      <c r="AP35" s="242"/>
    </row>
    <row r="36" ht="16.5" spans="1:41">
      <c r="A36" s="134"/>
      <c r="B36" s="191" t="s">
        <v>73</v>
      </c>
      <c r="C36" s="192"/>
      <c r="D36" s="192"/>
      <c r="E36" s="192"/>
      <c r="F36" s="192"/>
      <c r="G36" s="192"/>
      <c r="H36" s="192"/>
      <c r="I36" s="192"/>
      <c r="J36" s="192"/>
      <c r="K36" s="192"/>
      <c r="L36" s="192"/>
      <c r="M36" s="192"/>
      <c r="N36" s="192"/>
      <c r="O36" s="192"/>
      <c r="P36" s="192"/>
      <c r="Q36" s="192"/>
      <c r="R36" s="192"/>
      <c r="S36" s="192"/>
      <c r="T36" s="192"/>
      <c r="U36" s="192"/>
      <c r="V36" s="192"/>
      <c r="W36" s="192"/>
      <c r="X36" s="192"/>
      <c r="Y36" s="192"/>
      <c r="Z36" s="192"/>
      <c r="AA36" s="192"/>
      <c r="AB36" s="192"/>
      <c r="AC36" s="192"/>
      <c r="AD36" s="192"/>
      <c r="AE36" s="192"/>
      <c r="AF36" s="192"/>
      <c r="AG36" s="465"/>
      <c r="AI36" s="466" t="s">
        <v>74</v>
      </c>
      <c r="AJ36" s="467"/>
      <c r="AK36" s="467"/>
      <c r="AL36" s="467"/>
      <c r="AM36" s="467"/>
      <c r="AN36" s="467"/>
      <c r="AO36" s="527"/>
    </row>
    <row r="37" ht="16.5" spans="1:41">
      <c r="A37" s="134"/>
      <c r="B37" s="193" t="s">
        <v>75</v>
      </c>
      <c r="C37" s="194"/>
      <c r="D37" s="194"/>
      <c r="E37" s="194"/>
      <c r="F37" s="195"/>
      <c r="G37" s="196" t="s">
        <v>41</v>
      </c>
      <c r="H37" s="194"/>
      <c r="I37" s="194"/>
      <c r="J37" s="194"/>
      <c r="K37" s="194"/>
      <c r="L37" s="195"/>
      <c r="M37" s="323" t="s">
        <v>76</v>
      </c>
      <c r="N37" s="324"/>
      <c r="O37" s="324"/>
      <c r="P37" s="324"/>
      <c r="Q37" s="371"/>
      <c r="R37" s="196" t="s">
        <v>77</v>
      </c>
      <c r="S37" s="194"/>
      <c r="T37" s="194"/>
      <c r="U37" s="194"/>
      <c r="V37" s="194"/>
      <c r="W37" s="194"/>
      <c r="X37" s="194"/>
      <c r="Y37" s="194"/>
      <c r="Z37" s="194"/>
      <c r="AA37" s="194"/>
      <c r="AB37" s="194"/>
      <c r="AC37" s="194"/>
      <c r="AD37" s="194"/>
      <c r="AE37" s="194"/>
      <c r="AF37" s="194"/>
      <c r="AG37" s="468"/>
      <c r="AI37" s="469" t="s">
        <v>78</v>
      </c>
      <c r="AJ37" s="470"/>
      <c r="AK37" s="471"/>
      <c r="AL37" s="472" t="str">
        <f>附表!D8</f>
        <v>-2</v>
      </c>
      <c r="AM37" s="470"/>
      <c r="AN37" s="470"/>
      <c r="AO37" s="528"/>
    </row>
    <row r="38" ht="16.5" spans="1:41">
      <c r="A38" s="134"/>
      <c r="B38" s="197" t="s">
        <v>79</v>
      </c>
      <c r="C38" s="198"/>
      <c r="D38" s="198"/>
      <c r="E38" s="198"/>
      <c r="F38" s="199"/>
      <c r="G38" s="200">
        <f>Q26</f>
        <v>25</v>
      </c>
      <c r="H38" s="201"/>
      <c r="I38" s="200">
        <f>INT(G38/2)</f>
        <v>12</v>
      </c>
      <c r="J38" s="201"/>
      <c r="K38" s="200">
        <f>INT(G38/5)</f>
        <v>5</v>
      </c>
      <c r="L38" s="201"/>
      <c r="M38" s="325" t="s">
        <v>80</v>
      </c>
      <c r="N38" s="326"/>
      <c r="O38" s="326"/>
      <c r="P38" s="326"/>
      <c r="Q38" s="372"/>
      <c r="R38" s="373" t="s">
        <v>81</v>
      </c>
      <c r="S38" s="374"/>
      <c r="T38" s="374"/>
      <c r="U38" s="374"/>
      <c r="V38" s="374"/>
      <c r="W38" s="374"/>
      <c r="X38" s="374"/>
      <c r="Y38" s="374"/>
      <c r="Z38" s="374"/>
      <c r="AA38" s="374"/>
      <c r="AB38" s="374"/>
      <c r="AC38" s="374"/>
      <c r="AD38" s="374"/>
      <c r="AE38" s="374"/>
      <c r="AF38" s="374"/>
      <c r="AG38" s="473"/>
      <c r="AI38" s="474"/>
      <c r="AJ38" s="51"/>
      <c r="AK38" s="475"/>
      <c r="AL38" s="476"/>
      <c r="AM38" s="51"/>
      <c r="AN38" s="51"/>
      <c r="AO38" s="529"/>
    </row>
    <row r="39" ht="16.5" spans="1:41">
      <c r="A39" s="134"/>
      <c r="B39" s="202"/>
      <c r="C39" s="203"/>
      <c r="D39" s="203"/>
      <c r="E39" s="203"/>
      <c r="F39" s="204"/>
      <c r="G39" s="205"/>
      <c r="H39" s="206"/>
      <c r="I39" s="205"/>
      <c r="J39" s="206"/>
      <c r="K39" s="205"/>
      <c r="L39" s="206"/>
      <c r="M39" s="327"/>
      <c r="N39" s="203"/>
      <c r="O39" s="203"/>
      <c r="P39" s="203"/>
      <c r="Q39" s="204"/>
      <c r="R39" s="375"/>
      <c r="S39" s="376"/>
      <c r="T39" s="376"/>
      <c r="U39" s="376"/>
      <c r="V39" s="376"/>
      <c r="W39" s="376"/>
      <c r="X39" s="376"/>
      <c r="Y39" s="376"/>
      <c r="Z39" s="376"/>
      <c r="AA39" s="376"/>
      <c r="AB39" s="376"/>
      <c r="AC39" s="376"/>
      <c r="AD39" s="376"/>
      <c r="AE39" s="376"/>
      <c r="AF39" s="376"/>
      <c r="AG39" s="477"/>
      <c r="AI39" s="478"/>
      <c r="AJ39" s="479"/>
      <c r="AK39" s="480"/>
      <c r="AL39" s="481"/>
      <c r="AM39" s="479"/>
      <c r="AN39" s="479"/>
      <c r="AO39" s="530"/>
    </row>
    <row r="40" ht="16.5" spans="1:41">
      <c r="A40" s="134"/>
      <c r="B40" s="207" t="s">
        <v>82</v>
      </c>
      <c r="C40" s="208"/>
      <c r="D40" s="208"/>
      <c r="E40" s="208"/>
      <c r="F40" s="209"/>
      <c r="G40" s="210">
        <f>Q26</f>
        <v>25</v>
      </c>
      <c r="H40" s="211"/>
      <c r="I40" s="210">
        <f>INT(G40/2)</f>
        <v>12</v>
      </c>
      <c r="J40" s="211"/>
      <c r="K40" s="210">
        <f>INT(G40/5)</f>
        <v>5</v>
      </c>
      <c r="L40" s="211"/>
      <c r="M40" s="328" t="s">
        <v>83</v>
      </c>
      <c r="N40" s="208"/>
      <c r="O40" s="208"/>
      <c r="P40" s="208"/>
      <c r="Q40" s="209"/>
      <c r="R40" s="377" t="s">
        <v>84</v>
      </c>
      <c r="S40" s="378"/>
      <c r="T40" s="378"/>
      <c r="U40" s="378"/>
      <c r="V40" s="378"/>
      <c r="W40" s="378"/>
      <c r="X40" s="378"/>
      <c r="Y40" s="378"/>
      <c r="Z40" s="378"/>
      <c r="AA40" s="378"/>
      <c r="AB40" s="378"/>
      <c r="AC40" s="378"/>
      <c r="AD40" s="378"/>
      <c r="AE40" s="378"/>
      <c r="AF40" s="378"/>
      <c r="AG40" s="482"/>
      <c r="AI40" s="483" t="s">
        <v>85</v>
      </c>
      <c r="AJ40" s="484"/>
      <c r="AK40" s="485"/>
      <c r="AL40" s="486" t="str">
        <f>附表!D6</f>
        <v>-2</v>
      </c>
      <c r="AM40" s="484"/>
      <c r="AN40" s="484"/>
      <c r="AO40" s="531"/>
    </row>
    <row r="41" ht="16.5" spans="1:41">
      <c r="A41" s="134"/>
      <c r="B41" s="212"/>
      <c r="C41" s="213"/>
      <c r="D41" s="213"/>
      <c r="E41" s="213"/>
      <c r="F41" s="214"/>
      <c r="G41" s="215"/>
      <c r="H41" s="216"/>
      <c r="I41" s="215"/>
      <c r="J41" s="216"/>
      <c r="K41" s="215"/>
      <c r="L41" s="216"/>
      <c r="M41" s="329"/>
      <c r="N41" s="213"/>
      <c r="O41" s="213"/>
      <c r="P41" s="213"/>
      <c r="Q41" s="214"/>
      <c r="R41" s="379"/>
      <c r="S41" s="380"/>
      <c r="T41" s="380"/>
      <c r="U41" s="380"/>
      <c r="V41" s="380"/>
      <c r="W41" s="380"/>
      <c r="X41" s="380"/>
      <c r="Y41" s="380"/>
      <c r="Z41" s="380"/>
      <c r="AA41" s="380"/>
      <c r="AB41" s="380"/>
      <c r="AC41" s="380"/>
      <c r="AD41" s="380"/>
      <c r="AE41" s="380"/>
      <c r="AF41" s="380"/>
      <c r="AG41" s="487"/>
      <c r="AI41" s="488"/>
      <c r="AJ41" s="489"/>
      <c r="AK41" s="490"/>
      <c r="AL41" s="491"/>
      <c r="AM41" s="489"/>
      <c r="AN41" s="489"/>
      <c r="AO41" s="532"/>
    </row>
    <row r="42" ht="16.5" spans="1:41">
      <c r="A42" s="134"/>
      <c r="B42" s="217" t="s">
        <v>86</v>
      </c>
      <c r="C42" s="218"/>
      <c r="D42" s="218"/>
      <c r="E42" s="218"/>
      <c r="F42" s="219"/>
      <c r="G42" s="220">
        <f>Q26</f>
        <v>25</v>
      </c>
      <c r="H42" s="221"/>
      <c r="I42" s="220">
        <f t="shared" ref="I42:I45" si="10">INT(G42/2)</f>
        <v>12</v>
      </c>
      <c r="J42" s="221"/>
      <c r="K42" s="220">
        <f t="shared" ref="K42:K44" si="11">INT(G42/5)</f>
        <v>5</v>
      </c>
      <c r="L42" s="221"/>
      <c r="M42" s="330" t="s">
        <v>87</v>
      </c>
      <c r="N42" s="218"/>
      <c r="O42" s="218"/>
      <c r="P42" s="218"/>
      <c r="Q42" s="219"/>
      <c r="R42" s="330" t="s">
        <v>88</v>
      </c>
      <c r="S42" s="381"/>
      <c r="T42" s="381"/>
      <c r="U42" s="381"/>
      <c r="V42" s="381"/>
      <c r="W42" s="381"/>
      <c r="X42" s="381"/>
      <c r="Y42" s="381"/>
      <c r="Z42" s="381"/>
      <c r="AA42" s="381"/>
      <c r="AB42" s="381"/>
      <c r="AC42" s="381"/>
      <c r="AD42" s="381"/>
      <c r="AE42" s="381"/>
      <c r="AF42" s="381"/>
      <c r="AG42" s="492"/>
      <c r="AI42" s="493" t="s">
        <v>50</v>
      </c>
      <c r="AJ42" s="470"/>
      <c r="AK42" s="471"/>
      <c r="AL42" s="494">
        <f>Q22</f>
        <v>0</v>
      </c>
      <c r="AM42" s="471"/>
      <c r="AN42" s="268">
        <f>INT(AL42/2)</f>
        <v>0</v>
      </c>
      <c r="AO42" s="423"/>
    </row>
    <row r="43" ht="17.25" spans="1:41">
      <c r="A43" s="134"/>
      <c r="B43" s="222" t="s">
        <v>89</v>
      </c>
      <c r="C43" s="223"/>
      <c r="D43" s="223"/>
      <c r="E43" s="223"/>
      <c r="F43" s="224"/>
      <c r="G43" s="225">
        <f>Q26</f>
        <v>25</v>
      </c>
      <c r="H43" s="226"/>
      <c r="I43" s="225">
        <f t="shared" si="10"/>
        <v>12</v>
      </c>
      <c r="J43" s="226"/>
      <c r="K43" s="225">
        <f t="shared" si="11"/>
        <v>5</v>
      </c>
      <c r="L43" s="226"/>
      <c r="M43" s="331" t="s">
        <v>46</v>
      </c>
      <c r="N43" s="223"/>
      <c r="O43" s="223"/>
      <c r="P43" s="223"/>
      <c r="Q43" s="224"/>
      <c r="R43" s="328" t="s">
        <v>90</v>
      </c>
      <c r="S43" s="208"/>
      <c r="T43" s="208"/>
      <c r="U43" s="208"/>
      <c r="V43" s="208"/>
      <c r="W43" s="208"/>
      <c r="X43" s="208"/>
      <c r="Y43" s="208"/>
      <c r="Z43" s="208"/>
      <c r="AA43" s="208"/>
      <c r="AB43" s="208"/>
      <c r="AC43" s="208"/>
      <c r="AD43" s="208"/>
      <c r="AE43" s="208"/>
      <c r="AF43" s="208"/>
      <c r="AG43" s="495"/>
      <c r="AI43" s="496"/>
      <c r="AJ43" s="497"/>
      <c r="AK43" s="498"/>
      <c r="AL43" s="499"/>
      <c r="AM43" s="498"/>
      <c r="AN43" s="500">
        <f>INT(AL42/5)</f>
        <v>0</v>
      </c>
      <c r="AO43" s="533"/>
    </row>
    <row r="44" ht="16.5" spans="1:33">
      <c r="A44" s="134"/>
      <c r="B44" s="227" t="s">
        <v>91</v>
      </c>
      <c r="C44" s="228"/>
      <c r="D44" s="228"/>
      <c r="E44" s="228"/>
      <c r="F44" s="229"/>
      <c r="G44" s="230">
        <v>50</v>
      </c>
      <c r="H44" s="231"/>
      <c r="I44" s="230">
        <f t="shared" si="10"/>
        <v>25</v>
      </c>
      <c r="J44" s="231"/>
      <c r="K44" s="230">
        <f t="shared" si="11"/>
        <v>10</v>
      </c>
      <c r="L44" s="231"/>
      <c r="M44" s="332" t="s">
        <v>46</v>
      </c>
      <c r="N44" s="228"/>
      <c r="O44" s="228"/>
      <c r="P44" s="228"/>
      <c r="Q44" s="229"/>
      <c r="R44" s="382" t="s">
        <v>92</v>
      </c>
      <c r="S44" s="383"/>
      <c r="T44" s="383"/>
      <c r="U44" s="383"/>
      <c r="V44" s="383"/>
      <c r="W44" s="383"/>
      <c r="X44" s="383"/>
      <c r="Y44" s="383"/>
      <c r="Z44" s="383"/>
      <c r="AA44" s="383"/>
      <c r="AB44" s="383"/>
      <c r="AC44" s="383"/>
      <c r="AD44" s="383"/>
      <c r="AE44" s="383"/>
      <c r="AF44" s="383"/>
      <c r="AG44" s="501"/>
    </row>
    <row r="45" ht="16.5" spans="1:33">
      <c r="A45" s="134"/>
      <c r="B45" s="232"/>
      <c r="C45" s="233"/>
      <c r="D45" s="233"/>
      <c r="E45" s="233"/>
      <c r="F45" s="234"/>
      <c r="G45" s="235">
        <v>0</v>
      </c>
      <c r="H45" s="236"/>
      <c r="I45" s="235">
        <f t="shared" si="10"/>
        <v>0</v>
      </c>
      <c r="J45" s="236"/>
      <c r="K45" s="235">
        <f t="shared" ref="K45:K46" si="12">INT(G45/5)</f>
        <v>0</v>
      </c>
      <c r="L45" s="236"/>
      <c r="M45" s="333"/>
      <c r="N45" s="233"/>
      <c r="O45" s="233"/>
      <c r="P45" s="233"/>
      <c r="Q45" s="234"/>
      <c r="R45" s="329"/>
      <c r="S45" s="213"/>
      <c r="T45" s="213"/>
      <c r="U45" s="213"/>
      <c r="V45" s="213"/>
      <c r="W45" s="213"/>
      <c r="X45" s="213"/>
      <c r="Y45" s="213"/>
      <c r="Z45" s="213"/>
      <c r="AA45" s="213"/>
      <c r="AB45" s="213"/>
      <c r="AC45" s="213"/>
      <c r="AD45" s="213"/>
      <c r="AE45" s="213"/>
      <c r="AF45" s="213"/>
      <c r="AG45" s="502"/>
    </row>
    <row r="46" ht="17.25" spans="1:33">
      <c r="A46" s="134"/>
      <c r="B46" s="237"/>
      <c r="C46" s="238"/>
      <c r="D46" s="238"/>
      <c r="E46" s="238"/>
      <c r="F46" s="239"/>
      <c r="G46" s="240">
        <v>0</v>
      </c>
      <c r="H46" s="241"/>
      <c r="I46" s="240">
        <f t="shared" ref="I46" si="13">INT(G46/2)</f>
        <v>0</v>
      </c>
      <c r="J46" s="241"/>
      <c r="K46" s="240">
        <f t="shared" si="12"/>
        <v>0</v>
      </c>
      <c r="L46" s="241"/>
      <c r="M46" s="334"/>
      <c r="N46" s="238"/>
      <c r="O46" s="238"/>
      <c r="P46" s="238"/>
      <c r="Q46" s="239"/>
      <c r="R46" s="334"/>
      <c r="S46" s="238"/>
      <c r="T46" s="238"/>
      <c r="U46" s="238"/>
      <c r="V46" s="238"/>
      <c r="W46" s="238"/>
      <c r="X46" s="238"/>
      <c r="Y46" s="238"/>
      <c r="Z46" s="238"/>
      <c r="AA46" s="238"/>
      <c r="AB46" s="238"/>
      <c r="AC46" s="238"/>
      <c r="AD46" s="238"/>
      <c r="AE46" s="238"/>
      <c r="AF46" s="238"/>
      <c r="AG46" s="503"/>
    </row>
    <row r="47" ht="17.25" spans="1:42">
      <c r="A47" s="134"/>
      <c r="B47" s="242"/>
      <c r="C47" s="242"/>
      <c r="D47" s="242"/>
      <c r="E47" s="242"/>
      <c r="F47" s="242"/>
      <c r="G47" s="242"/>
      <c r="H47" s="242"/>
      <c r="I47" s="242"/>
      <c r="J47" s="242"/>
      <c r="K47" s="242"/>
      <c r="L47" s="242"/>
      <c r="M47" s="242"/>
      <c r="N47" s="242"/>
      <c r="O47" s="242"/>
      <c r="P47" s="242"/>
      <c r="Q47" s="242"/>
      <c r="R47" s="242"/>
      <c r="S47" s="242"/>
      <c r="T47" s="242"/>
      <c r="U47" s="384"/>
      <c r="V47" s="242"/>
      <c r="W47" s="242"/>
      <c r="X47" s="242"/>
      <c r="Y47" s="242"/>
      <c r="Z47" s="242"/>
      <c r="AA47" s="242"/>
      <c r="AB47" s="242"/>
      <c r="AC47" s="242"/>
      <c r="AD47" s="242"/>
      <c r="AE47" s="242"/>
      <c r="AF47" s="242"/>
      <c r="AG47" s="242"/>
      <c r="AH47" s="242"/>
      <c r="AI47" s="242"/>
      <c r="AJ47" s="242"/>
      <c r="AK47" s="242"/>
      <c r="AL47" s="242"/>
      <c r="AM47" s="242"/>
      <c r="AN47" s="242"/>
      <c r="AO47" s="242"/>
      <c r="AP47" s="242"/>
    </row>
    <row r="48" ht="16.5" spans="1:42">
      <c r="A48" s="134"/>
      <c r="B48" s="167" t="s">
        <v>93</v>
      </c>
      <c r="C48" s="168"/>
      <c r="D48" s="168"/>
      <c r="E48" s="168"/>
      <c r="F48" s="168"/>
      <c r="G48" s="168"/>
      <c r="H48" s="168"/>
      <c r="I48" s="168"/>
      <c r="J48" s="168"/>
      <c r="K48" s="168"/>
      <c r="L48" s="168"/>
      <c r="M48" s="168"/>
      <c r="N48" s="168"/>
      <c r="O48" s="168"/>
      <c r="P48" s="168"/>
      <c r="Q48" s="168"/>
      <c r="R48" s="385"/>
      <c r="S48" s="242"/>
      <c r="T48" s="386" t="s">
        <v>94</v>
      </c>
      <c r="U48" s="387"/>
      <c r="V48" s="387"/>
      <c r="W48" s="387"/>
      <c r="X48" s="387"/>
      <c r="Y48" s="387"/>
      <c r="Z48" s="387"/>
      <c r="AA48" s="387"/>
      <c r="AB48" s="387"/>
      <c r="AC48" s="387"/>
      <c r="AD48" s="387"/>
      <c r="AE48" s="387"/>
      <c r="AF48" s="387"/>
      <c r="AG48" s="387"/>
      <c r="AH48" s="387"/>
      <c r="AI48" s="387"/>
      <c r="AJ48" s="387"/>
      <c r="AK48" s="387"/>
      <c r="AL48" s="387"/>
      <c r="AM48" s="387"/>
      <c r="AN48" s="387"/>
      <c r="AO48" s="387"/>
      <c r="AP48" s="534"/>
    </row>
    <row r="49" ht="16.5" customHeight="1" spans="1:42">
      <c r="A49" s="134"/>
      <c r="B49" s="243" t="s">
        <v>95</v>
      </c>
      <c r="C49" s="244"/>
      <c r="D49" s="244"/>
      <c r="E49" s="244"/>
      <c r="F49" s="244"/>
      <c r="G49" s="244"/>
      <c r="H49" s="244"/>
      <c r="I49" s="244"/>
      <c r="J49" s="244"/>
      <c r="K49" s="244"/>
      <c r="L49" s="244"/>
      <c r="M49" s="244"/>
      <c r="N49" s="244"/>
      <c r="O49" s="244"/>
      <c r="P49" s="244"/>
      <c r="Q49" s="244"/>
      <c r="R49" s="388"/>
      <c r="S49" s="242"/>
      <c r="T49" s="389" t="s">
        <v>15</v>
      </c>
      <c r="U49" s="390"/>
      <c r="V49" s="390"/>
      <c r="W49" s="391"/>
      <c r="X49" s="392"/>
      <c r="Y49" s="455"/>
      <c r="Z49" s="455"/>
      <c r="AA49" s="455"/>
      <c r="AB49" s="455"/>
      <c r="AC49" s="455"/>
      <c r="AD49" s="455"/>
      <c r="AE49" s="455"/>
      <c r="AF49" s="455"/>
      <c r="AG49" s="455"/>
      <c r="AH49" s="455"/>
      <c r="AI49" s="455"/>
      <c r="AJ49" s="455"/>
      <c r="AK49" s="455"/>
      <c r="AL49" s="455"/>
      <c r="AM49" s="455"/>
      <c r="AN49" s="455"/>
      <c r="AO49" s="455"/>
      <c r="AP49" s="535"/>
    </row>
    <row r="50" ht="16.5" spans="1:42">
      <c r="A50" s="134"/>
      <c r="B50" s="245"/>
      <c r="C50" s="246"/>
      <c r="D50" s="246"/>
      <c r="E50" s="246"/>
      <c r="F50" s="246"/>
      <c r="G50" s="246"/>
      <c r="H50" s="246"/>
      <c r="I50" s="246"/>
      <c r="J50" s="246"/>
      <c r="K50" s="246"/>
      <c r="L50" s="246"/>
      <c r="M50" s="246"/>
      <c r="N50" s="246"/>
      <c r="O50" s="246"/>
      <c r="P50" s="246"/>
      <c r="Q50" s="246"/>
      <c r="R50" s="393"/>
      <c r="S50" s="242"/>
      <c r="T50" s="394"/>
      <c r="U50" s="395"/>
      <c r="V50" s="395"/>
      <c r="W50" s="396"/>
      <c r="X50" s="397"/>
      <c r="Y50" s="456"/>
      <c r="Z50" s="456"/>
      <c r="AA50" s="456"/>
      <c r="AB50" s="456"/>
      <c r="AC50" s="456"/>
      <c r="AD50" s="456"/>
      <c r="AE50" s="456"/>
      <c r="AF50" s="456"/>
      <c r="AG50" s="456"/>
      <c r="AH50" s="456"/>
      <c r="AI50" s="456"/>
      <c r="AJ50" s="456"/>
      <c r="AK50" s="456"/>
      <c r="AL50" s="456"/>
      <c r="AM50" s="456"/>
      <c r="AN50" s="456"/>
      <c r="AO50" s="456"/>
      <c r="AP50" s="536"/>
    </row>
    <row r="51" ht="16.5" spans="1:42">
      <c r="A51" s="134"/>
      <c r="B51" s="247"/>
      <c r="C51" s="248"/>
      <c r="D51" s="248"/>
      <c r="E51" s="248"/>
      <c r="F51" s="248"/>
      <c r="G51" s="248"/>
      <c r="H51" s="248"/>
      <c r="I51" s="248"/>
      <c r="J51" s="248"/>
      <c r="K51" s="248"/>
      <c r="L51" s="248"/>
      <c r="M51" s="248"/>
      <c r="N51" s="248"/>
      <c r="O51" s="248"/>
      <c r="P51" s="248"/>
      <c r="Q51" s="248"/>
      <c r="R51" s="398"/>
      <c r="S51" s="242"/>
      <c r="T51" s="399" t="s">
        <v>96</v>
      </c>
      <c r="U51" s="400"/>
      <c r="V51" s="400"/>
      <c r="W51" s="401"/>
      <c r="X51" s="402"/>
      <c r="Y51" s="457"/>
      <c r="Z51" s="457"/>
      <c r="AA51" s="457"/>
      <c r="AB51" s="457"/>
      <c r="AC51" s="457"/>
      <c r="AD51" s="457"/>
      <c r="AE51" s="457"/>
      <c r="AF51" s="457"/>
      <c r="AG51" s="457"/>
      <c r="AH51" s="457"/>
      <c r="AI51" s="457"/>
      <c r="AJ51" s="457"/>
      <c r="AK51" s="457"/>
      <c r="AL51" s="457"/>
      <c r="AM51" s="457"/>
      <c r="AN51" s="457"/>
      <c r="AO51" s="457"/>
      <c r="AP51" s="537"/>
    </row>
    <row r="52" ht="16.5" spans="1:42">
      <c r="A52" s="134"/>
      <c r="B52" s="245"/>
      <c r="C52" s="246"/>
      <c r="D52" s="246"/>
      <c r="E52" s="246"/>
      <c r="F52" s="246"/>
      <c r="G52" s="246"/>
      <c r="H52" s="246"/>
      <c r="I52" s="246"/>
      <c r="J52" s="246"/>
      <c r="K52" s="246"/>
      <c r="L52" s="246"/>
      <c r="M52" s="246"/>
      <c r="N52" s="246"/>
      <c r="O52" s="246"/>
      <c r="P52" s="246"/>
      <c r="Q52" s="246"/>
      <c r="R52" s="393"/>
      <c r="S52" s="242"/>
      <c r="T52" s="403"/>
      <c r="U52" s="404"/>
      <c r="V52" s="404"/>
      <c r="W52" s="405"/>
      <c r="X52" s="406"/>
      <c r="Y52" s="458"/>
      <c r="Z52" s="458"/>
      <c r="AA52" s="458"/>
      <c r="AB52" s="458"/>
      <c r="AC52" s="458"/>
      <c r="AD52" s="458"/>
      <c r="AE52" s="458"/>
      <c r="AF52" s="458"/>
      <c r="AG52" s="458"/>
      <c r="AH52" s="458"/>
      <c r="AI52" s="458"/>
      <c r="AJ52" s="458"/>
      <c r="AK52" s="458"/>
      <c r="AL52" s="458"/>
      <c r="AM52" s="458"/>
      <c r="AN52" s="458"/>
      <c r="AO52" s="458"/>
      <c r="AP52" s="538"/>
    </row>
    <row r="53" ht="16.5" spans="1:42">
      <c r="A53" s="134"/>
      <c r="B53" s="247"/>
      <c r="C53" s="248"/>
      <c r="D53" s="248"/>
      <c r="E53" s="248"/>
      <c r="F53" s="248"/>
      <c r="G53" s="248"/>
      <c r="H53" s="248"/>
      <c r="I53" s="248"/>
      <c r="J53" s="248"/>
      <c r="K53" s="248"/>
      <c r="L53" s="248"/>
      <c r="M53" s="248"/>
      <c r="N53" s="248"/>
      <c r="O53" s="248"/>
      <c r="P53" s="248"/>
      <c r="Q53" s="248"/>
      <c r="R53" s="398"/>
      <c r="S53" s="242"/>
      <c r="T53" s="407" t="s">
        <v>97</v>
      </c>
      <c r="U53" s="408"/>
      <c r="V53" s="408"/>
      <c r="W53" s="409"/>
      <c r="X53" s="392"/>
      <c r="Y53" s="455"/>
      <c r="Z53" s="455"/>
      <c r="AA53" s="455"/>
      <c r="AB53" s="455"/>
      <c r="AC53" s="455"/>
      <c r="AD53" s="455"/>
      <c r="AE53" s="455"/>
      <c r="AF53" s="455"/>
      <c r="AG53" s="455"/>
      <c r="AH53" s="455"/>
      <c r="AI53" s="455"/>
      <c r="AJ53" s="455"/>
      <c r="AK53" s="455"/>
      <c r="AL53" s="455"/>
      <c r="AM53" s="455"/>
      <c r="AN53" s="455"/>
      <c r="AO53" s="455"/>
      <c r="AP53" s="535"/>
    </row>
    <row r="54" ht="16.5" spans="1:42">
      <c r="A54" s="134"/>
      <c r="B54" s="245"/>
      <c r="C54" s="246"/>
      <c r="D54" s="246"/>
      <c r="E54" s="246"/>
      <c r="F54" s="246"/>
      <c r="G54" s="246"/>
      <c r="H54" s="246"/>
      <c r="I54" s="246"/>
      <c r="J54" s="246"/>
      <c r="K54" s="246"/>
      <c r="L54" s="246"/>
      <c r="M54" s="246"/>
      <c r="N54" s="246"/>
      <c r="O54" s="246"/>
      <c r="P54" s="246"/>
      <c r="Q54" s="246"/>
      <c r="R54" s="393"/>
      <c r="S54" s="242"/>
      <c r="T54" s="410"/>
      <c r="U54" s="411"/>
      <c r="V54" s="411"/>
      <c r="W54" s="412"/>
      <c r="X54" s="397"/>
      <c r="Y54" s="456"/>
      <c r="Z54" s="456"/>
      <c r="AA54" s="456"/>
      <c r="AB54" s="456"/>
      <c r="AC54" s="456"/>
      <c r="AD54" s="456"/>
      <c r="AE54" s="456"/>
      <c r="AF54" s="456"/>
      <c r="AG54" s="456"/>
      <c r="AH54" s="456"/>
      <c r="AI54" s="456"/>
      <c r="AJ54" s="456"/>
      <c r="AK54" s="456"/>
      <c r="AL54" s="456"/>
      <c r="AM54" s="456"/>
      <c r="AN54" s="456"/>
      <c r="AO54" s="456"/>
      <c r="AP54" s="536"/>
    </row>
    <row r="55" ht="16.5" spans="1:42">
      <c r="A55" s="134"/>
      <c r="B55" s="247"/>
      <c r="C55" s="248"/>
      <c r="D55" s="248"/>
      <c r="E55" s="248"/>
      <c r="F55" s="248"/>
      <c r="G55" s="248"/>
      <c r="H55" s="248"/>
      <c r="I55" s="248"/>
      <c r="J55" s="248"/>
      <c r="K55" s="248"/>
      <c r="L55" s="248"/>
      <c r="M55" s="248"/>
      <c r="N55" s="248"/>
      <c r="O55" s="248"/>
      <c r="P55" s="248"/>
      <c r="Q55" s="248"/>
      <c r="R55" s="398"/>
      <c r="S55" s="242"/>
      <c r="T55" s="413" t="s">
        <v>98</v>
      </c>
      <c r="U55" s="414"/>
      <c r="V55" s="414"/>
      <c r="W55" s="415"/>
      <c r="X55" s="402"/>
      <c r="Y55" s="457"/>
      <c r="Z55" s="457"/>
      <c r="AA55" s="457"/>
      <c r="AB55" s="457"/>
      <c r="AC55" s="457"/>
      <c r="AD55" s="457"/>
      <c r="AE55" s="457"/>
      <c r="AF55" s="457"/>
      <c r="AG55" s="457"/>
      <c r="AH55" s="457"/>
      <c r="AI55" s="457"/>
      <c r="AJ55" s="457"/>
      <c r="AK55" s="457"/>
      <c r="AL55" s="457"/>
      <c r="AM55" s="457"/>
      <c r="AN55" s="457"/>
      <c r="AO55" s="457"/>
      <c r="AP55" s="537"/>
    </row>
    <row r="56" ht="16.5" spans="1:42">
      <c r="A56" s="134"/>
      <c r="B56" s="245"/>
      <c r="C56" s="246"/>
      <c r="D56" s="246"/>
      <c r="E56" s="246"/>
      <c r="F56" s="246"/>
      <c r="G56" s="246"/>
      <c r="H56" s="246"/>
      <c r="I56" s="246"/>
      <c r="J56" s="246"/>
      <c r="K56" s="246"/>
      <c r="L56" s="246"/>
      <c r="M56" s="246"/>
      <c r="N56" s="246"/>
      <c r="O56" s="246"/>
      <c r="P56" s="246"/>
      <c r="Q56" s="246"/>
      <c r="R56" s="393"/>
      <c r="S56" s="242"/>
      <c r="T56" s="416"/>
      <c r="U56" s="417"/>
      <c r="V56" s="417"/>
      <c r="W56" s="418"/>
      <c r="X56" s="406"/>
      <c r="Y56" s="458"/>
      <c r="Z56" s="458"/>
      <c r="AA56" s="458"/>
      <c r="AB56" s="458"/>
      <c r="AC56" s="458"/>
      <c r="AD56" s="458"/>
      <c r="AE56" s="458"/>
      <c r="AF56" s="458"/>
      <c r="AG56" s="458"/>
      <c r="AH56" s="458"/>
      <c r="AI56" s="458"/>
      <c r="AJ56" s="458"/>
      <c r="AK56" s="458"/>
      <c r="AL56" s="458"/>
      <c r="AM56" s="458"/>
      <c r="AN56" s="458"/>
      <c r="AO56" s="458"/>
      <c r="AP56" s="538"/>
    </row>
    <row r="57" ht="17.25" spans="1:42">
      <c r="A57" s="134"/>
      <c r="B57" s="249"/>
      <c r="C57" s="250"/>
      <c r="D57" s="250"/>
      <c r="E57" s="250"/>
      <c r="F57" s="250"/>
      <c r="G57" s="250"/>
      <c r="H57" s="250"/>
      <c r="I57" s="250"/>
      <c r="J57" s="250"/>
      <c r="K57" s="250"/>
      <c r="L57" s="250"/>
      <c r="M57" s="250"/>
      <c r="N57" s="250"/>
      <c r="O57" s="250"/>
      <c r="P57" s="250"/>
      <c r="Q57" s="250"/>
      <c r="R57" s="419"/>
      <c r="S57" s="242"/>
      <c r="T57" s="389" t="s">
        <v>99</v>
      </c>
      <c r="U57" s="390"/>
      <c r="V57" s="390"/>
      <c r="W57" s="391"/>
      <c r="X57" s="392"/>
      <c r="Y57" s="455"/>
      <c r="Z57" s="455"/>
      <c r="AA57" s="455"/>
      <c r="AB57" s="455"/>
      <c r="AC57" s="455"/>
      <c r="AD57" s="455"/>
      <c r="AE57" s="455"/>
      <c r="AF57" s="455"/>
      <c r="AG57" s="455"/>
      <c r="AH57" s="455"/>
      <c r="AI57" s="455"/>
      <c r="AJ57" s="455"/>
      <c r="AK57" s="455"/>
      <c r="AL57" s="455"/>
      <c r="AM57" s="455"/>
      <c r="AN57" s="455"/>
      <c r="AO57" s="455"/>
      <c r="AP57" s="535"/>
    </row>
    <row r="58" ht="17.25" spans="10:42">
      <c r="J58" s="335"/>
      <c r="K58" s="335"/>
      <c r="L58" s="335"/>
      <c r="M58" s="335"/>
      <c r="N58" s="335"/>
      <c r="O58" s="335"/>
      <c r="P58" s="335"/>
      <c r="Q58" s="335"/>
      <c r="R58" s="335"/>
      <c r="S58" s="242"/>
      <c r="T58" s="394"/>
      <c r="U58" s="395"/>
      <c r="V58" s="395"/>
      <c r="W58" s="396"/>
      <c r="X58" s="397"/>
      <c r="Y58" s="456"/>
      <c r="Z58" s="456"/>
      <c r="AA58" s="456"/>
      <c r="AB58" s="456"/>
      <c r="AC58" s="456"/>
      <c r="AD58" s="456"/>
      <c r="AE58" s="456"/>
      <c r="AF58" s="456"/>
      <c r="AG58" s="456"/>
      <c r="AH58" s="456"/>
      <c r="AI58" s="456"/>
      <c r="AJ58" s="456"/>
      <c r="AK58" s="456"/>
      <c r="AL58" s="456"/>
      <c r="AM58" s="456"/>
      <c r="AN58" s="456"/>
      <c r="AO58" s="456"/>
      <c r="AP58" s="536"/>
    </row>
    <row r="59" ht="17.25" customHeight="1" spans="2:42">
      <c r="B59" s="251" t="s">
        <v>100</v>
      </c>
      <c r="C59" s="252"/>
      <c r="D59" s="252"/>
      <c r="E59" s="252"/>
      <c r="F59" s="252"/>
      <c r="G59" s="252"/>
      <c r="H59" s="252"/>
      <c r="I59" s="252"/>
      <c r="J59" s="252"/>
      <c r="K59" s="252"/>
      <c r="L59" s="252"/>
      <c r="M59" s="252"/>
      <c r="N59" s="252"/>
      <c r="O59" s="252"/>
      <c r="P59" s="252"/>
      <c r="Q59" s="252"/>
      <c r="R59" s="420"/>
      <c r="S59" s="242"/>
      <c r="T59" s="413" t="s">
        <v>101</v>
      </c>
      <c r="U59" s="414"/>
      <c r="V59" s="414"/>
      <c r="W59" s="415"/>
      <c r="X59" s="402"/>
      <c r="Y59" s="457"/>
      <c r="Z59" s="457"/>
      <c r="AA59" s="457"/>
      <c r="AB59" s="457"/>
      <c r="AC59" s="457"/>
      <c r="AD59" s="457"/>
      <c r="AE59" s="457"/>
      <c r="AF59" s="457"/>
      <c r="AG59" s="457"/>
      <c r="AH59" s="457"/>
      <c r="AI59" s="457"/>
      <c r="AJ59" s="457"/>
      <c r="AK59" s="457"/>
      <c r="AL59" s="457"/>
      <c r="AM59" s="457"/>
      <c r="AN59" s="457"/>
      <c r="AO59" s="457"/>
      <c r="AP59" s="537"/>
    </row>
    <row r="60" ht="16.5" spans="2:42">
      <c r="B60" s="253" t="s">
        <v>102</v>
      </c>
      <c r="C60" s="254"/>
      <c r="D60" s="254"/>
      <c r="E60" s="254"/>
      <c r="F60" s="254"/>
      <c r="G60" s="254"/>
      <c r="H60" s="254"/>
      <c r="I60" s="254"/>
      <c r="J60" s="254"/>
      <c r="K60" s="254"/>
      <c r="L60" s="254"/>
      <c r="M60" s="254"/>
      <c r="N60" s="254"/>
      <c r="O60" s="254"/>
      <c r="P60" s="254"/>
      <c r="Q60" s="254"/>
      <c r="R60" s="421"/>
      <c r="S60" s="242"/>
      <c r="T60" s="416"/>
      <c r="U60" s="417"/>
      <c r="V60" s="417"/>
      <c r="W60" s="418"/>
      <c r="X60" s="406"/>
      <c r="Y60" s="458"/>
      <c r="Z60" s="458"/>
      <c r="AA60" s="458"/>
      <c r="AB60" s="458"/>
      <c r="AC60" s="458"/>
      <c r="AD60" s="458"/>
      <c r="AE60" s="458"/>
      <c r="AF60" s="458"/>
      <c r="AG60" s="458"/>
      <c r="AH60" s="458"/>
      <c r="AI60" s="458"/>
      <c r="AJ60" s="458"/>
      <c r="AK60" s="458"/>
      <c r="AL60" s="458"/>
      <c r="AM60" s="458"/>
      <c r="AN60" s="458"/>
      <c r="AO60" s="458"/>
      <c r="AP60" s="538"/>
    </row>
    <row r="61" ht="16.5" spans="2:42">
      <c r="B61" s="255" t="s">
        <v>103</v>
      </c>
      <c r="C61" s="256"/>
      <c r="D61" s="257" t="s">
        <v>104</v>
      </c>
      <c r="E61" s="258"/>
      <c r="F61" s="258"/>
      <c r="G61" s="258"/>
      <c r="H61" s="258"/>
      <c r="I61" s="258"/>
      <c r="J61" s="256"/>
      <c r="K61" s="257" t="s">
        <v>105</v>
      </c>
      <c r="L61" s="258"/>
      <c r="M61" s="258"/>
      <c r="N61" s="258"/>
      <c r="O61" s="258"/>
      <c r="P61" s="256"/>
      <c r="Q61" s="257" t="s">
        <v>106</v>
      </c>
      <c r="R61" s="422"/>
      <c r="S61" s="242"/>
      <c r="T61" s="389" t="s">
        <v>107</v>
      </c>
      <c r="U61" s="390"/>
      <c r="V61" s="390"/>
      <c r="W61" s="391"/>
      <c r="X61" s="392"/>
      <c r="Y61" s="455"/>
      <c r="Z61" s="455"/>
      <c r="AA61" s="455"/>
      <c r="AB61" s="455"/>
      <c r="AC61" s="455"/>
      <c r="AD61" s="455"/>
      <c r="AE61" s="455"/>
      <c r="AF61" s="455"/>
      <c r="AG61" s="455"/>
      <c r="AH61" s="455"/>
      <c r="AI61" s="455"/>
      <c r="AJ61" s="455"/>
      <c r="AK61" s="455"/>
      <c r="AL61" s="455"/>
      <c r="AM61" s="455"/>
      <c r="AN61" s="455"/>
      <c r="AO61" s="455"/>
      <c r="AP61" s="535"/>
    </row>
    <row r="62" ht="16.5" spans="2:42">
      <c r="B62" s="259" t="s">
        <v>108</v>
      </c>
      <c r="C62" s="260"/>
      <c r="D62" s="261" t="s">
        <v>109</v>
      </c>
      <c r="E62" s="262"/>
      <c r="F62" s="262"/>
      <c r="G62" s="262"/>
      <c r="H62" s="262"/>
      <c r="I62" s="262"/>
      <c r="J62" s="260"/>
      <c r="K62" s="261" t="s">
        <v>110</v>
      </c>
      <c r="L62" s="262"/>
      <c r="M62" s="262"/>
      <c r="N62" s="262"/>
      <c r="O62" s="262"/>
      <c r="P62" s="260"/>
      <c r="Q62" s="268">
        <v>3</v>
      </c>
      <c r="R62" s="423"/>
      <c r="S62" s="242"/>
      <c r="T62" s="394"/>
      <c r="U62" s="395"/>
      <c r="V62" s="395"/>
      <c r="W62" s="396"/>
      <c r="X62" s="397"/>
      <c r="Y62" s="456"/>
      <c r="Z62" s="456"/>
      <c r="AA62" s="456"/>
      <c r="AB62" s="456"/>
      <c r="AC62" s="456"/>
      <c r="AD62" s="456"/>
      <c r="AE62" s="456"/>
      <c r="AF62" s="456"/>
      <c r="AG62" s="456"/>
      <c r="AH62" s="456"/>
      <c r="AI62" s="456"/>
      <c r="AJ62" s="456"/>
      <c r="AK62" s="456"/>
      <c r="AL62" s="456"/>
      <c r="AM62" s="456"/>
      <c r="AN62" s="456"/>
      <c r="AO62" s="456"/>
      <c r="AP62" s="536"/>
    </row>
    <row r="63" ht="16.5" spans="2:42">
      <c r="B63" s="263"/>
      <c r="C63" s="264"/>
      <c r="D63" s="265"/>
      <c r="E63" s="266"/>
      <c r="F63" s="266"/>
      <c r="G63" s="266"/>
      <c r="H63" s="266"/>
      <c r="I63" s="266"/>
      <c r="J63" s="264"/>
      <c r="K63" s="265"/>
      <c r="L63" s="266"/>
      <c r="M63" s="266"/>
      <c r="N63" s="266"/>
      <c r="O63" s="266"/>
      <c r="P63" s="264"/>
      <c r="Q63" s="265"/>
      <c r="R63" s="424"/>
      <c r="S63" s="242"/>
      <c r="T63" s="399" t="s">
        <v>111</v>
      </c>
      <c r="U63" s="425"/>
      <c r="V63" s="425"/>
      <c r="W63" s="426"/>
      <c r="X63" s="402"/>
      <c r="Y63" s="457"/>
      <c r="Z63" s="457"/>
      <c r="AA63" s="457"/>
      <c r="AB63" s="457"/>
      <c r="AC63" s="457"/>
      <c r="AD63" s="457"/>
      <c r="AE63" s="457"/>
      <c r="AF63" s="457"/>
      <c r="AG63" s="457"/>
      <c r="AH63" s="457"/>
      <c r="AI63" s="457"/>
      <c r="AJ63" s="457"/>
      <c r="AK63" s="457"/>
      <c r="AL63" s="457"/>
      <c r="AM63" s="457"/>
      <c r="AN63" s="457"/>
      <c r="AO63" s="457"/>
      <c r="AP63" s="537"/>
    </row>
    <row r="64" ht="16.5" spans="2:42">
      <c r="B64" s="267"/>
      <c r="C64" s="260"/>
      <c r="D64" s="268"/>
      <c r="E64" s="262"/>
      <c r="F64" s="262"/>
      <c r="G64" s="262"/>
      <c r="H64" s="262"/>
      <c r="I64" s="262"/>
      <c r="J64" s="260"/>
      <c r="K64" s="268"/>
      <c r="L64" s="262"/>
      <c r="M64" s="262"/>
      <c r="N64" s="262"/>
      <c r="O64" s="262"/>
      <c r="P64" s="260"/>
      <c r="Q64" s="268"/>
      <c r="R64" s="423"/>
      <c r="S64" s="242"/>
      <c r="T64" s="427"/>
      <c r="U64" s="428"/>
      <c r="V64" s="428"/>
      <c r="W64" s="429"/>
      <c r="X64" s="406"/>
      <c r="Y64" s="458"/>
      <c r="Z64" s="458"/>
      <c r="AA64" s="458"/>
      <c r="AB64" s="458"/>
      <c r="AC64" s="458"/>
      <c r="AD64" s="458"/>
      <c r="AE64" s="458"/>
      <c r="AF64" s="458"/>
      <c r="AG64" s="458"/>
      <c r="AH64" s="458"/>
      <c r="AI64" s="458"/>
      <c r="AJ64" s="458"/>
      <c r="AK64" s="458"/>
      <c r="AL64" s="458"/>
      <c r="AM64" s="458"/>
      <c r="AN64" s="458"/>
      <c r="AO64" s="458"/>
      <c r="AP64" s="538"/>
    </row>
    <row r="65" ht="16.5" spans="2:42">
      <c r="B65" s="263"/>
      <c r="C65" s="264"/>
      <c r="D65" s="265"/>
      <c r="E65" s="266"/>
      <c r="F65" s="266"/>
      <c r="G65" s="266"/>
      <c r="H65" s="266"/>
      <c r="I65" s="266"/>
      <c r="J65" s="264"/>
      <c r="K65" s="265"/>
      <c r="L65" s="266"/>
      <c r="M65" s="266"/>
      <c r="N65" s="266"/>
      <c r="O65" s="266"/>
      <c r="P65" s="264"/>
      <c r="Q65" s="265"/>
      <c r="R65" s="424"/>
      <c r="S65" s="242"/>
      <c r="T65" s="555" t="s">
        <v>112</v>
      </c>
      <c r="U65" s="556"/>
      <c r="V65" s="556"/>
      <c r="W65" s="556"/>
      <c r="X65" s="556"/>
      <c r="Y65" s="556"/>
      <c r="Z65" s="556"/>
      <c r="AA65" s="556"/>
      <c r="AB65" s="556"/>
      <c r="AC65" s="556"/>
      <c r="AD65" s="556"/>
      <c r="AE65" s="556"/>
      <c r="AF65" s="556"/>
      <c r="AG65" s="556"/>
      <c r="AH65" s="556"/>
      <c r="AI65" s="556"/>
      <c r="AJ65" s="556"/>
      <c r="AK65" s="556"/>
      <c r="AL65" s="556"/>
      <c r="AM65" s="556"/>
      <c r="AN65" s="556"/>
      <c r="AO65" s="556"/>
      <c r="AP65" s="563"/>
    </row>
    <row r="66" ht="16.5" spans="2:42">
      <c r="B66" s="267"/>
      <c r="C66" s="260"/>
      <c r="D66" s="268"/>
      <c r="E66" s="262"/>
      <c r="F66" s="262"/>
      <c r="G66" s="262"/>
      <c r="H66" s="262"/>
      <c r="I66" s="262"/>
      <c r="J66" s="260"/>
      <c r="K66" s="268"/>
      <c r="L66" s="262"/>
      <c r="M66" s="262"/>
      <c r="N66" s="262"/>
      <c r="O66" s="262"/>
      <c r="P66" s="260"/>
      <c r="Q66" s="268"/>
      <c r="R66" s="423"/>
      <c r="S66" s="242"/>
      <c r="T66" s="557"/>
      <c r="U66" s="558"/>
      <c r="V66" s="558"/>
      <c r="W66" s="558"/>
      <c r="X66" s="558"/>
      <c r="Y66" s="558"/>
      <c r="Z66" s="558"/>
      <c r="AA66" s="558"/>
      <c r="AB66" s="558"/>
      <c r="AC66" s="558"/>
      <c r="AD66" s="558"/>
      <c r="AE66" s="558"/>
      <c r="AF66" s="558"/>
      <c r="AG66" s="558"/>
      <c r="AH66" s="558"/>
      <c r="AI66" s="558"/>
      <c r="AJ66" s="558"/>
      <c r="AK66" s="558"/>
      <c r="AL66" s="558"/>
      <c r="AM66" s="558"/>
      <c r="AN66" s="558"/>
      <c r="AO66" s="558"/>
      <c r="AP66" s="564"/>
    </row>
    <row r="67" ht="16.5" spans="2:42">
      <c r="B67" s="263"/>
      <c r="C67" s="264"/>
      <c r="D67" s="265"/>
      <c r="E67" s="266"/>
      <c r="F67" s="266"/>
      <c r="G67" s="266"/>
      <c r="H67" s="266"/>
      <c r="I67" s="266"/>
      <c r="J67" s="264"/>
      <c r="K67" s="265"/>
      <c r="L67" s="266"/>
      <c r="M67" s="266"/>
      <c r="N67" s="266"/>
      <c r="O67" s="266"/>
      <c r="P67" s="264"/>
      <c r="Q67" s="265"/>
      <c r="R67" s="424"/>
      <c r="S67" s="242"/>
      <c r="T67" s="557"/>
      <c r="U67" s="558"/>
      <c r="V67" s="558"/>
      <c r="W67" s="558"/>
      <c r="X67" s="558"/>
      <c r="Y67" s="558"/>
      <c r="Z67" s="558"/>
      <c r="AA67" s="558"/>
      <c r="AB67" s="558"/>
      <c r="AC67" s="558"/>
      <c r="AD67" s="558"/>
      <c r="AE67" s="558"/>
      <c r="AF67" s="558"/>
      <c r="AG67" s="558"/>
      <c r="AH67" s="558"/>
      <c r="AI67" s="558"/>
      <c r="AJ67" s="558"/>
      <c r="AK67" s="558"/>
      <c r="AL67" s="558"/>
      <c r="AM67" s="558"/>
      <c r="AN67" s="558"/>
      <c r="AO67" s="558"/>
      <c r="AP67" s="564"/>
    </row>
    <row r="68" ht="16.5" spans="2:42">
      <c r="B68" s="267"/>
      <c r="C68" s="260"/>
      <c r="D68" s="268"/>
      <c r="E68" s="262"/>
      <c r="F68" s="262"/>
      <c r="G68" s="262"/>
      <c r="H68" s="262"/>
      <c r="I68" s="262"/>
      <c r="J68" s="260"/>
      <c r="K68" s="268"/>
      <c r="L68" s="262"/>
      <c r="M68" s="262"/>
      <c r="N68" s="262"/>
      <c r="O68" s="262"/>
      <c r="P68" s="260"/>
      <c r="Q68" s="268"/>
      <c r="R68" s="423"/>
      <c r="S68" s="242"/>
      <c r="T68" s="557"/>
      <c r="U68" s="558"/>
      <c r="V68" s="558"/>
      <c r="W68" s="558"/>
      <c r="X68" s="558"/>
      <c r="Y68" s="558"/>
      <c r="Z68" s="558"/>
      <c r="AA68" s="558"/>
      <c r="AB68" s="558"/>
      <c r="AC68" s="558"/>
      <c r="AD68" s="558"/>
      <c r="AE68" s="558"/>
      <c r="AF68" s="558"/>
      <c r="AG68" s="558"/>
      <c r="AH68" s="558"/>
      <c r="AI68" s="558"/>
      <c r="AJ68" s="558"/>
      <c r="AK68" s="558"/>
      <c r="AL68" s="558"/>
      <c r="AM68" s="558"/>
      <c r="AN68" s="558"/>
      <c r="AO68" s="558"/>
      <c r="AP68" s="564"/>
    </row>
    <row r="69" ht="16.5" spans="2:42">
      <c r="B69" s="263"/>
      <c r="C69" s="264"/>
      <c r="D69" s="265"/>
      <c r="E69" s="266"/>
      <c r="F69" s="266"/>
      <c r="G69" s="266"/>
      <c r="H69" s="266"/>
      <c r="I69" s="266"/>
      <c r="J69" s="264"/>
      <c r="K69" s="265"/>
      <c r="L69" s="266"/>
      <c r="M69" s="266"/>
      <c r="N69" s="266"/>
      <c r="O69" s="266"/>
      <c r="P69" s="264"/>
      <c r="Q69" s="265"/>
      <c r="R69" s="424"/>
      <c r="S69" s="242"/>
      <c r="T69" s="557"/>
      <c r="U69" s="558"/>
      <c r="V69" s="558"/>
      <c r="W69" s="558"/>
      <c r="X69" s="558"/>
      <c r="Y69" s="558"/>
      <c r="Z69" s="558"/>
      <c r="AA69" s="558"/>
      <c r="AB69" s="558"/>
      <c r="AC69" s="558"/>
      <c r="AD69" s="558"/>
      <c r="AE69" s="558"/>
      <c r="AF69" s="558"/>
      <c r="AG69" s="558"/>
      <c r="AH69" s="558"/>
      <c r="AI69" s="558"/>
      <c r="AJ69" s="558"/>
      <c r="AK69" s="558"/>
      <c r="AL69" s="558"/>
      <c r="AM69" s="558"/>
      <c r="AN69" s="558"/>
      <c r="AO69" s="558"/>
      <c r="AP69" s="564"/>
    </row>
    <row r="70" ht="16.5" spans="2:42">
      <c r="B70" s="267"/>
      <c r="C70" s="260"/>
      <c r="D70" s="268"/>
      <c r="E70" s="262"/>
      <c r="F70" s="262"/>
      <c r="G70" s="262"/>
      <c r="H70" s="262"/>
      <c r="I70" s="262"/>
      <c r="J70" s="260"/>
      <c r="K70" s="268"/>
      <c r="L70" s="262"/>
      <c r="M70" s="262"/>
      <c r="N70" s="262"/>
      <c r="O70" s="262"/>
      <c r="P70" s="260"/>
      <c r="Q70" s="268"/>
      <c r="R70" s="423"/>
      <c r="S70" s="242"/>
      <c r="T70" s="557"/>
      <c r="U70" s="558"/>
      <c r="V70" s="558"/>
      <c r="W70" s="558"/>
      <c r="X70" s="558"/>
      <c r="Y70" s="558"/>
      <c r="Z70" s="558"/>
      <c r="AA70" s="558"/>
      <c r="AB70" s="558"/>
      <c r="AC70" s="558"/>
      <c r="AD70" s="558"/>
      <c r="AE70" s="558"/>
      <c r="AF70" s="558"/>
      <c r="AG70" s="558"/>
      <c r="AH70" s="558"/>
      <c r="AI70" s="558"/>
      <c r="AJ70" s="558"/>
      <c r="AK70" s="558"/>
      <c r="AL70" s="558"/>
      <c r="AM70" s="558"/>
      <c r="AN70" s="558"/>
      <c r="AO70" s="558"/>
      <c r="AP70" s="564"/>
    </row>
    <row r="71" ht="16.5" spans="2:42">
      <c r="B71" s="263"/>
      <c r="C71" s="264"/>
      <c r="D71" s="265"/>
      <c r="E71" s="266"/>
      <c r="F71" s="266"/>
      <c r="G71" s="266"/>
      <c r="H71" s="266"/>
      <c r="I71" s="266"/>
      <c r="J71" s="264"/>
      <c r="K71" s="265"/>
      <c r="L71" s="266"/>
      <c r="M71" s="266"/>
      <c r="N71" s="266"/>
      <c r="O71" s="266"/>
      <c r="P71" s="264"/>
      <c r="Q71" s="265"/>
      <c r="R71" s="424"/>
      <c r="S71" s="242"/>
      <c r="T71" s="557"/>
      <c r="U71" s="558"/>
      <c r="V71" s="558"/>
      <c r="W71" s="558"/>
      <c r="X71" s="558"/>
      <c r="Y71" s="558"/>
      <c r="Z71" s="558"/>
      <c r="AA71" s="558"/>
      <c r="AB71" s="558"/>
      <c r="AC71" s="558"/>
      <c r="AD71" s="558"/>
      <c r="AE71" s="558"/>
      <c r="AF71" s="558"/>
      <c r="AG71" s="558"/>
      <c r="AH71" s="558"/>
      <c r="AI71" s="558"/>
      <c r="AJ71" s="558"/>
      <c r="AK71" s="558"/>
      <c r="AL71" s="558"/>
      <c r="AM71" s="558"/>
      <c r="AN71" s="558"/>
      <c r="AO71" s="558"/>
      <c r="AP71" s="564"/>
    </row>
    <row r="72" ht="16.5" spans="2:42">
      <c r="B72" s="267"/>
      <c r="C72" s="260"/>
      <c r="D72" s="268"/>
      <c r="E72" s="262"/>
      <c r="F72" s="262"/>
      <c r="G72" s="262"/>
      <c r="H72" s="262"/>
      <c r="I72" s="262"/>
      <c r="J72" s="260"/>
      <c r="K72" s="268"/>
      <c r="L72" s="262"/>
      <c r="M72" s="262"/>
      <c r="N72" s="262"/>
      <c r="O72" s="262"/>
      <c r="P72" s="260"/>
      <c r="Q72" s="268"/>
      <c r="R72" s="423"/>
      <c r="S72" s="242"/>
      <c r="T72" s="557"/>
      <c r="U72" s="558"/>
      <c r="V72" s="558"/>
      <c r="W72" s="558"/>
      <c r="X72" s="558"/>
      <c r="Y72" s="558"/>
      <c r="Z72" s="558"/>
      <c r="AA72" s="558"/>
      <c r="AB72" s="558"/>
      <c r="AC72" s="558"/>
      <c r="AD72" s="558"/>
      <c r="AE72" s="558"/>
      <c r="AF72" s="558"/>
      <c r="AG72" s="558"/>
      <c r="AH72" s="558"/>
      <c r="AI72" s="558"/>
      <c r="AJ72" s="558"/>
      <c r="AK72" s="558"/>
      <c r="AL72" s="558"/>
      <c r="AM72" s="558"/>
      <c r="AN72" s="558"/>
      <c r="AO72" s="558"/>
      <c r="AP72" s="564"/>
    </row>
    <row r="73" ht="16.5" spans="2:42">
      <c r="B73" s="263"/>
      <c r="C73" s="264"/>
      <c r="D73" s="265"/>
      <c r="E73" s="266"/>
      <c r="F73" s="266"/>
      <c r="G73" s="266"/>
      <c r="H73" s="266"/>
      <c r="I73" s="266"/>
      <c r="J73" s="264"/>
      <c r="K73" s="265"/>
      <c r="L73" s="266"/>
      <c r="M73" s="266"/>
      <c r="N73" s="266"/>
      <c r="O73" s="266"/>
      <c r="P73" s="264"/>
      <c r="Q73" s="265"/>
      <c r="R73" s="424"/>
      <c r="S73" s="242"/>
      <c r="T73" s="557"/>
      <c r="U73" s="558"/>
      <c r="V73" s="558"/>
      <c r="W73" s="558"/>
      <c r="X73" s="558"/>
      <c r="Y73" s="558"/>
      <c r="Z73" s="558"/>
      <c r="AA73" s="558"/>
      <c r="AB73" s="558"/>
      <c r="AC73" s="558"/>
      <c r="AD73" s="558"/>
      <c r="AE73" s="558"/>
      <c r="AF73" s="558"/>
      <c r="AG73" s="558"/>
      <c r="AH73" s="558"/>
      <c r="AI73" s="558"/>
      <c r="AJ73" s="558"/>
      <c r="AK73" s="558"/>
      <c r="AL73" s="558"/>
      <c r="AM73" s="558"/>
      <c r="AN73" s="558"/>
      <c r="AO73" s="558"/>
      <c r="AP73" s="564"/>
    </row>
    <row r="74" ht="17.25" spans="2:42">
      <c r="B74" s="546"/>
      <c r="C74" s="547"/>
      <c r="D74" s="500"/>
      <c r="E74" s="548"/>
      <c r="F74" s="548"/>
      <c r="G74" s="548"/>
      <c r="H74" s="548"/>
      <c r="I74" s="548"/>
      <c r="J74" s="547"/>
      <c r="K74" s="500"/>
      <c r="L74" s="548"/>
      <c r="M74" s="548"/>
      <c r="N74" s="548"/>
      <c r="O74" s="548"/>
      <c r="P74" s="547"/>
      <c r="Q74" s="500"/>
      <c r="R74" s="533"/>
      <c r="S74" s="242"/>
      <c r="T74" s="559"/>
      <c r="U74" s="560"/>
      <c r="V74" s="560"/>
      <c r="W74" s="560"/>
      <c r="X74" s="560"/>
      <c r="Y74" s="560"/>
      <c r="Z74" s="560"/>
      <c r="AA74" s="560"/>
      <c r="AB74" s="560"/>
      <c r="AC74" s="560"/>
      <c r="AD74" s="560"/>
      <c r="AE74" s="560"/>
      <c r="AF74" s="560"/>
      <c r="AG74" s="560"/>
      <c r="AH74" s="560"/>
      <c r="AI74" s="560"/>
      <c r="AJ74" s="560"/>
      <c r="AK74" s="560"/>
      <c r="AL74" s="560"/>
      <c r="AM74" s="560"/>
      <c r="AN74" s="560"/>
      <c r="AO74" s="560"/>
      <c r="AP74" s="565"/>
    </row>
    <row r="75" ht="17.25" spans="19:42">
      <c r="S75" s="242"/>
      <c r="T75" s="242"/>
      <c r="U75" s="242"/>
      <c r="V75" s="242"/>
      <c r="W75" s="242"/>
      <c r="X75" s="242"/>
      <c r="Y75" s="242"/>
      <c r="Z75" s="242"/>
      <c r="AA75" s="242"/>
      <c r="AB75" s="242"/>
      <c r="AC75" s="242"/>
      <c r="AD75" s="242"/>
      <c r="AE75" s="242"/>
      <c r="AF75" s="242"/>
      <c r="AG75" s="242"/>
      <c r="AH75" s="242"/>
      <c r="AI75" s="242"/>
      <c r="AJ75" s="242"/>
      <c r="AK75" s="242"/>
      <c r="AL75" s="242"/>
      <c r="AM75" s="242"/>
      <c r="AN75" s="242"/>
      <c r="AO75" s="242"/>
      <c r="AP75" s="242"/>
    </row>
    <row r="76" spans="2:42">
      <c r="B76" s="251" t="s">
        <v>113</v>
      </c>
      <c r="C76" s="252"/>
      <c r="D76" s="252"/>
      <c r="E76" s="252"/>
      <c r="F76" s="252"/>
      <c r="G76" s="252"/>
      <c r="H76" s="252"/>
      <c r="I76" s="252"/>
      <c r="J76" s="252"/>
      <c r="K76" s="252"/>
      <c r="L76" s="252"/>
      <c r="M76" s="252"/>
      <c r="N76" s="252"/>
      <c r="O76" s="252"/>
      <c r="P76" s="252"/>
      <c r="Q76" s="252"/>
      <c r="R76" s="420"/>
      <c r="T76" s="466" t="s">
        <v>114</v>
      </c>
      <c r="U76" s="467"/>
      <c r="V76" s="467"/>
      <c r="W76" s="467"/>
      <c r="X76" s="467"/>
      <c r="Y76" s="467"/>
      <c r="Z76" s="467"/>
      <c r="AA76" s="467"/>
      <c r="AB76" s="467"/>
      <c r="AC76" s="467"/>
      <c r="AD76" s="527"/>
      <c r="AF76" s="466" t="s">
        <v>115</v>
      </c>
      <c r="AG76" s="467"/>
      <c r="AH76" s="467"/>
      <c r="AI76" s="467"/>
      <c r="AJ76" s="467"/>
      <c r="AK76" s="467"/>
      <c r="AL76" s="467"/>
      <c r="AM76" s="467"/>
      <c r="AN76" s="467"/>
      <c r="AO76" s="467"/>
      <c r="AP76" s="527"/>
    </row>
    <row r="77" spans="2:42">
      <c r="B77" s="255" t="s">
        <v>116</v>
      </c>
      <c r="C77" s="258"/>
      <c r="D77" s="256"/>
      <c r="E77" s="257" t="s">
        <v>117</v>
      </c>
      <c r="F77" s="258"/>
      <c r="G77" s="258"/>
      <c r="H77" s="258"/>
      <c r="I77" s="258"/>
      <c r="J77" s="256"/>
      <c r="K77" s="257" t="s">
        <v>118</v>
      </c>
      <c r="L77" s="258"/>
      <c r="M77" s="258"/>
      <c r="N77" s="258"/>
      <c r="O77" s="258"/>
      <c r="P77" s="258"/>
      <c r="Q77" s="258"/>
      <c r="R77" s="422"/>
      <c r="T77" s="255" t="s">
        <v>119</v>
      </c>
      <c r="U77" s="258"/>
      <c r="V77" s="258"/>
      <c r="W77" s="256"/>
      <c r="X77" s="257" t="s">
        <v>120</v>
      </c>
      <c r="Y77" s="258"/>
      <c r="Z77" s="258"/>
      <c r="AA77" s="258"/>
      <c r="AB77" s="258"/>
      <c r="AC77" s="258"/>
      <c r="AD77" s="422"/>
      <c r="AF77" s="255" t="s">
        <v>121</v>
      </c>
      <c r="AG77" s="258"/>
      <c r="AH77" s="258"/>
      <c r="AI77" s="256"/>
      <c r="AJ77" s="257" t="s">
        <v>122</v>
      </c>
      <c r="AK77" s="258"/>
      <c r="AL77" s="258"/>
      <c r="AM77" s="258"/>
      <c r="AN77" s="258"/>
      <c r="AO77" s="258"/>
      <c r="AP77" s="422"/>
    </row>
    <row r="78" spans="2:42">
      <c r="B78" s="259" t="s">
        <v>123</v>
      </c>
      <c r="C78" s="549"/>
      <c r="D78" s="550"/>
      <c r="E78" s="261" t="s">
        <v>124</v>
      </c>
      <c r="F78" s="262"/>
      <c r="G78" s="262"/>
      <c r="H78" s="262"/>
      <c r="I78" s="262"/>
      <c r="J78" s="260"/>
      <c r="K78" s="261" t="s">
        <v>125</v>
      </c>
      <c r="L78" s="549"/>
      <c r="M78" s="549"/>
      <c r="N78" s="549"/>
      <c r="O78" s="549"/>
      <c r="P78" s="549"/>
      <c r="Q78" s="549"/>
      <c r="R78" s="561"/>
      <c r="T78" s="267"/>
      <c r="U78" s="262"/>
      <c r="V78" s="262"/>
      <c r="W78" s="260"/>
      <c r="X78" s="268"/>
      <c r="Y78" s="262"/>
      <c r="Z78" s="262"/>
      <c r="AA78" s="262"/>
      <c r="AB78" s="262"/>
      <c r="AC78" s="262"/>
      <c r="AD78" s="423"/>
      <c r="AF78" s="267"/>
      <c r="AG78" s="262"/>
      <c r="AH78" s="262"/>
      <c r="AI78" s="260"/>
      <c r="AJ78" s="268"/>
      <c r="AK78" s="262"/>
      <c r="AL78" s="262"/>
      <c r="AM78" s="262"/>
      <c r="AN78" s="262"/>
      <c r="AO78" s="262"/>
      <c r="AP78" s="423"/>
    </row>
    <row r="79" spans="2:42">
      <c r="B79" s="263"/>
      <c r="C79" s="266"/>
      <c r="D79" s="264"/>
      <c r="E79" s="265"/>
      <c r="F79" s="266"/>
      <c r="G79" s="266"/>
      <c r="H79" s="266"/>
      <c r="I79" s="266"/>
      <c r="J79" s="264"/>
      <c r="K79" s="265"/>
      <c r="L79" s="266"/>
      <c r="M79" s="266"/>
      <c r="N79" s="266"/>
      <c r="O79" s="266"/>
      <c r="P79" s="266"/>
      <c r="Q79" s="266"/>
      <c r="R79" s="424"/>
      <c r="T79" s="263"/>
      <c r="U79" s="266"/>
      <c r="V79" s="266"/>
      <c r="W79" s="264"/>
      <c r="X79" s="265"/>
      <c r="Y79" s="266"/>
      <c r="Z79" s="266"/>
      <c r="AA79" s="266"/>
      <c r="AB79" s="266"/>
      <c r="AC79" s="266"/>
      <c r="AD79" s="424"/>
      <c r="AF79" s="263"/>
      <c r="AG79" s="266"/>
      <c r="AH79" s="266"/>
      <c r="AI79" s="264"/>
      <c r="AJ79" s="265"/>
      <c r="AK79" s="266"/>
      <c r="AL79" s="266"/>
      <c r="AM79" s="266"/>
      <c r="AN79" s="266"/>
      <c r="AO79" s="266"/>
      <c r="AP79" s="424"/>
    </row>
    <row r="80" spans="2:42">
      <c r="B80" s="259"/>
      <c r="C80" s="549"/>
      <c r="D80" s="550"/>
      <c r="E80" s="261"/>
      <c r="F80" s="262"/>
      <c r="G80" s="262"/>
      <c r="H80" s="262"/>
      <c r="I80" s="262"/>
      <c r="J80" s="260"/>
      <c r="K80" s="261"/>
      <c r="L80" s="549"/>
      <c r="M80" s="549"/>
      <c r="N80" s="549"/>
      <c r="O80" s="549"/>
      <c r="P80" s="549"/>
      <c r="Q80" s="549"/>
      <c r="R80" s="561"/>
      <c r="T80" s="267"/>
      <c r="U80" s="262"/>
      <c r="V80" s="262"/>
      <c r="W80" s="260"/>
      <c r="X80" s="268"/>
      <c r="Y80" s="262"/>
      <c r="Z80" s="262"/>
      <c r="AA80" s="262"/>
      <c r="AB80" s="262"/>
      <c r="AC80" s="262"/>
      <c r="AD80" s="423"/>
      <c r="AF80" s="267"/>
      <c r="AG80" s="262"/>
      <c r="AH80" s="262"/>
      <c r="AI80" s="260"/>
      <c r="AJ80" s="268"/>
      <c r="AK80" s="262"/>
      <c r="AL80" s="262"/>
      <c r="AM80" s="262"/>
      <c r="AN80" s="262"/>
      <c r="AO80" s="262"/>
      <c r="AP80" s="423"/>
    </row>
    <row r="81" spans="2:42">
      <c r="B81" s="263"/>
      <c r="C81" s="266"/>
      <c r="D81" s="264"/>
      <c r="E81" s="265"/>
      <c r="F81" s="266"/>
      <c r="G81" s="266"/>
      <c r="H81" s="266"/>
      <c r="I81" s="266"/>
      <c r="J81" s="264"/>
      <c r="K81" s="265"/>
      <c r="L81" s="266"/>
      <c r="M81" s="266"/>
      <c r="N81" s="266"/>
      <c r="O81" s="266"/>
      <c r="P81" s="266"/>
      <c r="Q81" s="266"/>
      <c r="R81" s="424"/>
      <c r="T81" s="263"/>
      <c r="U81" s="266"/>
      <c r="V81" s="266"/>
      <c r="W81" s="264"/>
      <c r="X81" s="265"/>
      <c r="Y81" s="266"/>
      <c r="Z81" s="266"/>
      <c r="AA81" s="266"/>
      <c r="AB81" s="266"/>
      <c r="AC81" s="266"/>
      <c r="AD81" s="424"/>
      <c r="AF81" s="263"/>
      <c r="AG81" s="266"/>
      <c r="AH81" s="266"/>
      <c r="AI81" s="264"/>
      <c r="AJ81" s="265"/>
      <c r="AK81" s="266"/>
      <c r="AL81" s="266"/>
      <c r="AM81" s="266"/>
      <c r="AN81" s="266"/>
      <c r="AO81" s="266"/>
      <c r="AP81" s="424"/>
    </row>
    <row r="82" spans="2:42">
      <c r="B82" s="259"/>
      <c r="C82" s="549"/>
      <c r="D82" s="550"/>
      <c r="E82" s="261"/>
      <c r="F82" s="262"/>
      <c r="G82" s="262"/>
      <c r="H82" s="262"/>
      <c r="I82" s="262"/>
      <c r="J82" s="260"/>
      <c r="K82" s="261"/>
      <c r="L82" s="549"/>
      <c r="M82" s="549"/>
      <c r="N82" s="549"/>
      <c r="O82" s="549"/>
      <c r="P82" s="549"/>
      <c r="Q82" s="549"/>
      <c r="R82" s="561"/>
      <c r="T82" s="267"/>
      <c r="U82" s="262"/>
      <c r="V82" s="262"/>
      <c r="W82" s="260"/>
      <c r="X82" s="268"/>
      <c r="Y82" s="262"/>
      <c r="Z82" s="262"/>
      <c r="AA82" s="262"/>
      <c r="AB82" s="262"/>
      <c r="AC82" s="262"/>
      <c r="AD82" s="423"/>
      <c r="AF82" s="267"/>
      <c r="AG82" s="262"/>
      <c r="AH82" s="262"/>
      <c r="AI82" s="260"/>
      <c r="AJ82" s="268"/>
      <c r="AK82" s="262"/>
      <c r="AL82" s="262"/>
      <c r="AM82" s="262"/>
      <c r="AN82" s="262"/>
      <c r="AO82" s="262"/>
      <c r="AP82" s="423"/>
    </row>
    <row r="83" spans="2:42">
      <c r="B83" s="263"/>
      <c r="C83" s="266"/>
      <c r="D83" s="264"/>
      <c r="E83" s="265"/>
      <c r="F83" s="266"/>
      <c r="G83" s="266"/>
      <c r="H83" s="266"/>
      <c r="I83" s="266"/>
      <c r="J83" s="264"/>
      <c r="K83" s="265"/>
      <c r="L83" s="266"/>
      <c r="M83" s="266"/>
      <c r="N83" s="266"/>
      <c r="O83" s="266"/>
      <c r="P83" s="266"/>
      <c r="Q83" s="266"/>
      <c r="R83" s="424"/>
      <c r="T83" s="263"/>
      <c r="U83" s="266"/>
      <c r="V83" s="266"/>
      <c r="W83" s="264"/>
      <c r="X83" s="265"/>
      <c r="Y83" s="266"/>
      <c r="Z83" s="266"/>
      <c r="AA83" s="266"/>
      <c r="AB83" s="266"/>
      <c r="AC83" s="266"/>
      <c r="AD83" s="424"/>
      <c r="AF83" s="263"/>
      <c r="AG83" s="266"/>
      <c r="AH83" s="266"/>
      <c r="AI83" s="264"/>
      <c r="AJ83" s="265"/>
      <c r="AK83" s="266"/>
      <c r="AL83" s="266"/>
      <c r="AM83" s="266"/>
      <c r="AN83" s="266"/>
      <c r="AO83" s="266"/>
      <c r="AP83" s="424"/>
    </row>
    <row r="84" spans="2:42">
      <c r="B84" s="259"/>
      <c r="C84" s="549"/>
      <c r="D84" s="550"/>
      <c r="E84" s="261"/>
      <c r="F84" s="262"/>
      <c r="G84" s="262"/>
      <c r="H84" s="262"/>
      <c r="I84" s="262"/>
      <c r="J84" s="260"/>
      <c r="K84" s="261"/>
      <c r="L84" s="549"/>
      <c r="M84" s="549"/>
      <c r="N84" s="549"/>
      <c r="O84" s="549"/>
      <c r="P84" s="549"/>
      <c r="Q84" s="549"/>
      <c r="R84" s="561"/>
      <c r="T84" s="267"/>
      <c r="U84" s="262"/>
      <c r="V84" s="262"/>
      <c r="W84" s="260"/>
      <c r="X84" s="268"/>
      <c r="Y84" s="262"/>
      <c r="Z84" s="262"/>
      <c r="AA84" s="262"/>
      <c r="AB84" s="262"/>
      <c r="AC84" s="262"/>
      <c r="AD84" s="423"/>
      <c r="AF84" s="267"/>
      <c r="AG84" s="262"/>
      <c r="AH84" s="262"/>
      <c r="AI84" s="260"/>
      <c r="AJ84" s="268"/>
      <c r="AK84" s="262"/>
      <c r="AL84" s="262"/>
      <c r="AM84" s="262"/>
      <c r="AN84" s="262"/>
      <c r="AO84" s="262"/>
      <c r="AP84" s="423"/>
    </row>
    <row r="85" spans="2:42">
      <c r="B85" s="263"/>
      <c r="C85" s="266"/>
      <c r="D85" s="264"/>
      <c r="E85" s="265"/>
      <c r="F85" s="266"/>
      <c r="G85" s="266"/>
      <c r="H85" s="266"/>
      <c r="I85" s="266"/>
      <c r="J85" s="264"/>
      <c r="K85" s="265"/>
      <c r="L85" s="266"/>
      <c r="M85" s="266"/>
      <c r="N85" s="266"/>
      <c r="O85" s="266"/>
      <c r="P85" s="266"/>
      <c r="Q85" s="266"/>
      <c r="R85" s="424"/>
      <c r="T85" s="263"/>
      <c r="U85" s="266"/>
      <c r="V85" s="266"/>
      <c r="W85" s="264"/>
      <c r="X85" s="265"/>
      <c r="Y85" s="266"/>
      <c r="Z85" s="266"/>
      <c r="AA85" s="266"/>
      <c r="AB85" s="266"/>
      <c r="AC85" s="266"/>
      <c r="AD85" s="424"/>
      <c r="AF85" s="263"/>
      <c r="AG85" s="266"/>
      <c r="AH85" s="266"/>
      <c r="AI85" s="264"/>
      <c r="AJ85" s="265"/>
      <c r="AK85" s="266"/>
      <c r="AL85" s="266"/>
      <c r="AM85" s="266"/>
      <c r="AN85" s="266"/>
      <c r="AO85" s="266"/>
      <c r="AP85" s="424"/>
    </row>
    <row r="86" spans="2:42">
      <c r="B86" s="259"/>
      <c r="C86" s="549"/>
      <c r="D86" s="550"/>
      <c r="E86" s="261"/>
      <c r="F86" s="262"/>
      <c r="G86" s="262"/>
      <c r="H86" s="262"/>
      <c r="I86" s="262"/>
      <c r="J86" s="260"/>
      <c r="K86" s="261"/>
      <c r="L86" s="549"/>
      <c r="M86" s="549"/>
      <c r="N86" s="549"/>
      <c r="O86" s="549"/>
      <c r="P86" s="549"/>
      <c r="Q86" s="549"/>
      <c r="R86" s="561"/>
      <c r="T86" s="267"/>
      <c r="U86" s="262"/>
      <c r="V86" s="262"/>
      <c r="W86" s="260"/>
      <c r="X86" s="268"/>
      <c r="Y86" s="262"/>
      <c r="Z86" s="262"/>
      <c r="AA86" s="262"/>
      <c r="AB86" s="262"/>
      <c r="AC86" s="262"/>
      <c r="AD86" s="423"/>
      <c r="AF86" s="267"/>
      <c r="AG86" s="262"/>
      <c r="AH86" s="262"/>
      <c r="AI86" s="260"/>
      <c r="AJ86" s="268"/>
      <c r="AK86" s="262"/>
      <c r="AL86" s="262"/>
      <c r="AM86" s="262"/>
      <c r="AN86" s="262"/>
      <c r="AO86" s="262"/>
      <c r="AP86" s="423"/>
    </row>
    <row r="87" spans="2:42">
      <c r="B87" s="263"/>
      <c r="C87" s="266"/>
      <c r="D87" s="264"/>
      <c r="E87" s="265"/>
      <c r="F87" s="266"/>
      <c r="G87" s="266"/>
      <c r="H87" s="266"/>
      <c r="I87" s="266"/>
      <c r="J87" s="264"/>
      <c r="K87" s="265"/>
      <c r="L87" s="266"/>
      <c r="M87" s="266"/>
      <c r="N87" s="266"/>
      <c r="O87" s="266"/>
      <c r="P87" s="266"/>
      <c r="Q87" s="266"/>
      <c r="R87" s="424"/>
      <c r="T87" s="263"/>
      <c r="U87" s="266"/>
      <c r="V87" s="266"/>
      <c r="W87" s="264"/>
      <c r="X87" s="265"/>
      <c r="Y87" s="266"/>
      <c r="Z87" s="266"/>
      <c r="AA87" s="266"/>
      <c r="AB87" s="266"/>
      <c r="AC87" s="266"/>
      <c r="AD87" s="424"/>
      <c r="AF87" s="263"/>
      <c r="AG87" s="266"/>
      <c r="AH87" s="266"/>
      <c r="AI87" s="264"/>
      <c r="AJ87" s="265"/>
      <c r="AK87" s="266"/>
      <c r="AL87" s="266"/>
      <c r="AM87" s="266"/>
      <c r="AN87" s="266"/>
      <c r="AO87" s="266"/>
      <c r="AP87" s="424"/>
    </row>
    <row r="88" spans="2:42">
      <c r="B88" s="259"/>
      <c r="C88" s="549"/>
      <c r="D88" s="550"/>
      <c r="E88" s="261"/>
      <c r="F88" s="262"/>
      <c r="G88" s="262"/>
      <c r="H88" s="262"/>
      <c r="I88" s="262"/>
      <c r="J88" s="260"/>
      <c r="K88" s="261"/>
      <c r="L88" s="549"/>
      <c r="M88" s="549"/>
      <c r="N88" s="549"/>
      <c r="O88" s="549"/>
      <c r="P88" s="549"/>
      <c r="Q88" s="549"/>
      <c r="R88" s="561"/>
      <c r="T88" s="267"/>
      <c r="U88" s="262"/>
      <c r="V88" s="262"/>
      <c r="W88" s="260"/>
      <c r="X88" s="268"/>
      <c r="Y88" s="262"/>
      <c r="Z88" s="262"/>
      <c r="AA88" s="262"/>
      <c r="AB88" s="262"/>
      <c r="AC88" s="262"/>
      <c r="AD88" s="423"/>
      <c r="AF88" s="267"/>
      <c r="AG88" s="262"/>
      <c r="AH88" s="262"/>
      <c r="AI88" s="260"/>
      <c r="AJ88" s="268"/>
      <c r="AK88" s="262"/>
      <c r="AL88" s="262"/>
      <c r="AM88" s="262"/>
      <c r="AN88" s="262"/>
      <c r="AO88" s="262"/>
      <c r="AP88" s="423"/>
    </row>
    <row r="89" spans="2:42">
      <c r="B89" s="263"/>
      <c r="C89" s="266"/>
      <c r="D89" s="264"/>
      <c r="E89" s="265"/>
      <c r="F89" s="266"/>
      <c r="G89" s="266"/>
      <c r="H89" s="266"/>
      <c r="I89" s="266"/>
      <c r="J89" s="264"/>
      <c r="K89" s="265"/>
      <c r="L89" s="266"/>
      <c r="M89" s="266"/>
      <c r="N89" s="266"/>
      <c r="O89" s="266"/>
      <c r="P89" s="266"/>
      <c r="Q89" s="266"/>
      <c r="R89" s="424"/>
      <c r="T89" s="263"/>
      <c r="U89" s="266"/>
      <c r="V89" s="266"/>
      <c r="W89" s="264"/>
      <c r="X89" s="265"/>
      <c r="Y89" s="266"/>
      <c r="Z89" s="266"/>
      <c r="AA89" s="266"/>
      <c r="AB89" s="266"/>
      <c r="AC89" s="266"/>
      <c r="AD89" s="424"/>
      <c r="AF89" s="263"/>
      <c r="AG89" s="266"/>
      <c r="AH89" s="266"/>
      <c r="AI89" s="264"/>
      <c r="AJ89" s="265"/>
      <c r="AK89" s="266"/>
      <c r="AL89" s="266"/>
      <c r="AM89" s="266"/>
      <c r="AN89" s="266"/>
      <c r="AO89" s="266"/>
      <c r="AP89" s="424"/>
    </row>
    <row r="90" spans="2:42">
      <c r="B90" s="259"/>
      <c r="C90" s="549"/>
      <c r="D90" s="550"/>
      <c r="E90" s="261"/>
      <c r="F90" s="262"/>
      <c r="G90" s="262"/>
      <c r="H90" s="262"/>
      <c r="I90" s="262"/>
      <c r="J90" s="260"/>
      <c r="K90" s="261"/>
      <c r="L90" s="549"/>
      <c r="M90" s="549"/>
      <c r="N90" s="549"/>
      <c r="O90" s="549"/>
      <c r="P90" s="549"/>
      <c r="Q90" s="549"/>
      <c r="R90" s="561"/>
      <c r="T90" s="267"/>
      <c r="U90" s="262"/>
      <c r="V90" s="262"/>
      <c r="W90" s="260"/>
      <c r="X90" s="268"/>
      <c r="Y90" s="262"/>
      <c r="Z90" s="262"/>
      <c r="AA90" s="262"/>
      <c r="AB90" s="262"/>
      <c r="AC90" s="262"/>
      <c r="AD90" s="423"/>
      <c r="AF90" s="267"/>
      <c r="AG90" s="262"/>
      <c r="AH90" s="262"/>
      <c r="AI90" s="260"/>
      <c r="AJ90" s="268"/>
      <c r="AK90" s="262"/>
      <c r="AL90" s="262"/>
      <c r="AM90" s="262"/>
      <c r="AN90" s="262"/>
      <c r="AO90" s="262"/>
      <c r="AP90" s="423"/>
    </row>
    <row r="91" spans="2:42">
      <c r="B91" s="263"/>
      <c r="C91" s="266"/>
      <c r="D91" s="264"/>
      <c r="E91" s="265"/>
      <c r="F91" s="266"/>
      <c r="G91" s="266"/>
      <c r="H91" s="266"/>
      <c r="I91" s="266"/>
      <c r="J91" s="264"/>
      <c r="K91" s="265"/>
      <c r="L91" s="266"/>
      <c r="M91" s="266"/>
      <c r="N91" s="266"/>
      <c r="O91" s="266"/>
      <c r="P91" s="266"/>
      <c r="Q91" s="266"/>
      <c r="R91" s="424"/>
      <c r="T91" s="263"/>
      <c r="U91" s="266"/>
      <c r="V91" s="266"/>
      <c r="W91" s="264"/>
      <c r="X91" s="265"/>
      <c r="Y91" s="266"/>
      <c r="Z91" s="266"/>
      <c r="AA91" s="266"/>
      <c r="AB91" s="266"/>
      <c r="AC91" s="266"/>
      <c r="AD91" s="424"/>
      <c r="AF91" s="263"/>
      <c r="AG91" s="266"/>
      <c r="AH91" s="266"/>
      <c r="AI91" s="264"/>
      <c r="AJ91" s="265"/>
      <c r="AK91" s="266"/>
      <c r="AL91" s="266"/>
      <c r="AM91" s="266"/>
      <c r="AN91" s="266"/>
      <c r="AO91" s="266"/>
      <c r="AP91" s="424"/>
    </row>
    <row r="92" spans="2:42">
      <c r="B92" s="259"/>
      <c r="C92" s="549"/>
      <c r="D92" s="550"/>
      <c r="E92" s="261"/>
      <c r="F92" s="262"/>
      <c r="G92" s="262"/>
      <c r="H92" s="262"/>
      <c r="I92" s="262"/>
      <c r="J92" s="260"/>
      <c r="K92" s="261"/>
      <c r="L92" s="549"/>
      <c r="M92" s="549"/>
      <c r="N92" s="549"/>
      <c r="O92" s="549"/>
      <c r="P92" s="549"/>
      <c r="Q92" s="549"/>
      <c r="R92" s="561"/>
      <c r="T92" s="267"/>
      <c r="U92" s="262"/>
      <c r="V92" s="262"/>
      <c r="W92" s="260"/>
      <c r="X92" s="268"/>
      <c r="Y92" s="262"/>
      <c r="Z92" s="262"/>
      <c r="AA92" s="262"/>
      <c r="AB92" s="262"/>
      <c r="AC92" s="262"/>
      <c r="AD92" s="423"/>
      <c r="AF92" s="267"/>
      <c r="AG92" s="262"/>
      <c r="AH92" s="262"/>
      <c r="AI92" s="260"/>
      <c r="AJ92" s="268"/>
      <c r="AK92" s="262"/>
      <c r="AL92" s="262"/>
      <c r="AM92" s="262"/>
      <c r="AN92" s="262"/>
      <c r="AO92" s="262"/>
      <c r="AP92" s="423"/>
    </row>
    <row r="93" spans="2:42">
      <c r="B93" s="263"/>
      <c r="C93" s="266"/>
      <c r="D93" s="264"/>
      <c r="E93" s="265"/>
      <c r="F93" s="266"/>
      <c r="G93" s="266"/>
      <c r="H93" s="266"/>
      <c r="I93" s="266"/>
      <c r="J93" s="264"/>
      <c r="K93" s="265"/>
      <c r="L93" s="266"/>
      <c r="M93" s="266"/>
      <c r="N93" s="266"/>
      <c r="O93" s="266"/>
      <c r="P93" s="266"/>
      <c r="Q93" s="266"/>
      <c r="R93" s="424"/>
      <c r="T93" s="263"/>
      <c r="U93" s="266"/>
      <c r="V93" s="266"/>
      <c r="W93" s="264"/>
      <c r="X93" s="265"/>
      <c r="Y93" s="266"/>
      <c r="Z93" s="266"/>
      <c r="AA93" s="266"/>
      <c r="AB93" s="266"/>
      <c r="AC93" s="266"/>
      <c r="AD93" s="424"/>
      <c r="AF93" s="263"/>
      <c r="AG93" s="266"/>
      <c r="AH93" s="266"/>
      <c r="AI93" s="264"/>
      <c r="AJ93" s="265"/>
      <c r="AK93" s="266"/>
      <c r="AL93" s="266"/>
      <c r="AM93" s="266"/>
      <c r="AN93" s="266"/>
      <c r="AO93" s="266"/>
      <c r="AP93" s="424"/>
    </row>
    <row r="94" spans="2:42">
      <c r="B94" s="259"/>
      <c r="C94" s="549"/>
      <c r="D94" s="550"/>
      <c r="E94" s="261"/>
      <c r="F94" s="262"/>
      <c r="G94" s="262"/>
      <c r="H94" s="262"/>
      <c r="I94" s="262"/>
      <c r="J94" s="260"/>
      <c r="K94" s="261"/>
      <c r="L94" s="549"/>
      <c r="M94" s="549"/>
      <c r="N94" s="549"/>
      <c r="O94" s="549"/>
      <c r="P94" s="549"/>
      <c r="Q94" s="549"/>
      <c r="R94" s="561"/>
      <c r="T94" s="267"/>
      <c r="U94" s="262"/>
      <c r="V94" s="262"/>
      <c r="W94" s="260"/>
      <c r="X94" s="268"/>
      <c r="Y94" s="262"/>
      <c r="Z94" s="262"/>
      <c r="AA94" s="262"/>
      <c r="AB94" s="262"/>
      <c r="AC94" s="262"/>
      <c r="AD94" s="423"/>
      <c r="AF94" s="267"/>
      <c r="AG94" s="262"/>
      <c r="AH94" s="262"/>
      <c r="AI94" s="260"/>
      <c r="AJ94" s="268"/>
      <c r="AK94" s="262"/>
      <c r="AL94" s="262"/>
      <c r="AM94" s="262"/>
      <c r="AN94" s="262"/>
      <c r="AO94" s="262"/>
      <c r="AP94" s="423"/>
    </row>
    <row r="95" spans="2:42">
      <c r="B95" s="263"/>
      <c r="C95" s="266"/>
      <c r="D95" s="264"/>
      <c r="E95" s="265"/>
      <c r="F95" s="266"/>
      <c r="G95" s="266"/>
      <c r="H95" s="266"/>
      <c r="I95" s="266"/>
      <c r="J95" s="264"/>
      <c r="K95" s="265"/>
      <c r="L95" s="266"/>
      <c r="M95" s="266"/>
      <c r="N95" s="266"/>
      <c r="O95" s="266"/>
      <c r="P95" s="266"/>
      <c r="Q95" s="266"/>
      <c r="R95" s="424"/>
      <c r="T95" s="263"/>
      <c r="U95" s="266"/>
      <c r="V95" s="266"/>
      <c r="W95" s="264"/>
      <c r="X95" s="265"/>
      <c r="Y95" s="266"/>
      <c r="Z95" s="266"/>
      <c r="AA95" s="266"/>
      <c r="AB95" s="266"/>
      <c r="AC95" s="266"/>
      <c r="AD95" s="424"/>
      <c r="AF95" s="263"/>
      <c r="AG95" s="266"/>
      <c r="AH95" s="266"/>
      <c r="AI95" s="264"/>
      <c r="AJ95" s="265"/>
      <c r="AK95" s="266"/>
      <c r="AL95" s="266"/>
      <c r="AM95" s="266"/>
      <c r="AN95" s="266"/>
      <c r="AO95" s="266"/>
      <c r="AP95" s="424"/>
    </row>
    <row r="96" spans="2:42">
      <c r="B96" s="259"/>
      <c r="C96" s="549"/>
      <c r="D96" s="550"/>
      <c r="E96" s="261"/>
      <c r="F96" s="262"/>
      <c r="G96" s="262"/>
      <c r="H96" s="262"/>
      <c r="I96" s="262"/>
      <c r="J96" s="260"/>
      <c r="K96" s="261"/>
      <c r="L96" s="549"/>
      <c r="M96" s="549"/>
      <c r="N96" s="549"/>
      <c r="O96" s="549"/>
      <c r="P96" s="549"/>
      <c r="Q96" s="549"/>
      <c r="R96" s="561"/>
      <c r="T96" s="267"/>
      <c r="U96" s="262"/>
      <c r="V96" s="262"/>
      <c r="W96" s="260"/>
      <c r="X96" s="268"/>
      <c r="Y96" s="262"/>
      <c r="Z96" s="262"/>
      <c r="AA96" s="262"/>
      <c r="AB96" s="262"/>
      <c r="AC96" s="262"/>
      <c r="AD96" s="423"/>
      <c r="AF96" s="267"/>
      <c r="AG96" s="262"/>
      <c r="AH96" s="262"/>
      <c r="AI96" s="260"/>
      <c r="AJ96" s="268"/>
      <c r="AK96" s="262"/>
      <c r="AL96" s="262"/>
      <c r="AM96" s="262"/>
      <c r="AN96" s="262"/>
      <c r="AO96" s="262"/>
      <c r="AP96" s="423"/>
    </row>
    <row r="97" spans="2:42">
      <c r="B97" s="263"/>
      <c r="C97" s="266"/>
      <c r="D97" s="264"/>
      <c r="E97" s="265"/>
      <c r="F97" s="266"/>
      <c r="G97" s="266"/>
      <c r="H97" s="266"/>
      <c r="I97" s="266"/>
      <c r="J97" s="264"/>
      <c r="K97" s="265"/>
      <c r="L97" s="266"/>
      <c r="M97" s="266"/>
      <c r="N97" s="266"/>
      <c r="O97" s="266"/>
      <c r="P97" s="266"/>
      <c r="Q97" s="266"/>
      <c r="R97" s="424"/>
      <c r="T97" s="263"/>
      <c r="U97" s="266"/>
      <c r="V97" s="266"/>
      <c r="W97" s="264"/>
      <c r="X97" s="265"/>
      <c r="Y97" s="266"/>
      <c r="Z97" s="266"/>
      <c r="AA97" s="266"/>
      <c r="AB97" s="266"/>
      <c r="AC97" s="266"/>
      <c r="AD97" s="424"/>
      <c r="AF97" s="263"/>
      <c r="AG97" s="266"/>
      <c r="AH97" s="266"/>
      <c r="AI97" s="264"/>
      <c r="AJ97" s="265"/>
      <c r="AK97" s="266"/>
      <c r="AL97" s="266"/>
      <c r="AM97" s="266"/>
      <c r="AN97" s="266"/>
      <c r="AO97" s="266"/>
      <c r="AP97" s="424"/>
    </row>
    <row r="98" spans="2:42">
      <c r="B98" s="259"/>
      <c r="C98" s="549"/>
      <c r="D98" s="550"/>
      <c r="E98" s="261"/>
      <c r="F98" s="262"/>
      <c r="G98" s="262"/>
      <c r="H98" s="262"/>
      <c r="I98" s="262"/>
      <c r="J98" s="260"/>
      <c r="K98" s="261"/>
      <c r="L98" s="549"/>
      <c r="M98" s="549"/>
      <c r="N98" s="549"/>
      <c r="O98" s="549"/>
      <c r="P98" s="549"/>
      <c r="Q98" s="549"/>
      <c r="R98" s="561"/>
      <c r="T98" s="267"/>
      <c r="U98" s="262"/>
      <c r="V98" s="262"/>
      <c r="W98" s="260"/>
      <c r="X98" s="268"/>
      <c r="Y98" s="262"/>
      <c r="Z98" s="262"/>
      <c r="AA98" s="262"/>
      <c r="AB98" s="262"/>
      <c r="AC98" s="262"/>
      <c r="AD98" s="423"/>
      <c r="AF98" s="267"/>
      <c r="AG98" s="262"/>
      <c r="AH98" s="262"/>
      <c r="AI98" s="260"/>
      <c r="AJ98" s="268"/>
      <c r="AK98" s="262"/>
      <c r="AL98" s="262"/>
      <c r="AM98" s="262"/>
      <c r="AN98" s="262"/>
      <c r="AO98" s="262"/>
      <c r="AP98" s="423"/>
    </row>
    <row r="99" ht="15" spans="2:42">
      <c r="B99" s="551"/>
      <c r="C99" s="552"/>
      <c r="D99" s="553"/>
      <c r="E99" s="554"/>
      <c r="F99" s="552"/>
      <c r="G99" s="552"/>
      <c r="H99" s="552"/>
      <c r="I99" s="552"/>
      <c r="J99" s="553"/>
      <c r="K99" s="554"/>
      <c r="L99" s="552"/>
      <c r="M99" s="552"/>
      <c r="N99" s="552"/>
      <c r="O99" s="552"/>
      <c r="P99" s="552"/>
      <c r="Q99" s="552"/>
      <c r="R99" s="562"/>
      <c r="T99" s="551"/>
      <c r="U99" s="552"/>
      <c r="V99" s="552"/>
      <c r="W99" s="553"/>
      <c r="X99" s="554"/>
      <c r="Y99" s="552"/>
      <c r="Z99" s="552"/>
      <c r="AA99" s="552"/>
      <c r="AB99" s="552"/>
      <c r="AC99" s="552"/>
      <c r="AD99" s="562"/>
      <c r="AF99" s="551"/>
      <c r="AG99" s="552"/>
      <c r="AH99" s="552"/>
      <c r="AI99" s="553"/>
      <c r="AJ99" s="554"/>
      <c r="AK99" s="552"/>
      <c r="AL99" s="552"/>
      <c r="AM99" s="552"/>
      <c r="AN99" s="552"/>
      <c r="AO99" s="552"/>
      <c r="AP99" s="562"/>
    </row>
  </sheetData>
  <protectedRanges>
    <protectedRange password="C71F" sqref="B19 B21 B23 B25 B27 B29 B31 B33 W19 W23 W25 W27 W29 W31 W33 W21" name="区域1"/>
    <protectedRange password="C71F" sqref="B20 B22 B24 B26 B28 B30 B32 B34 W20 W24 W26 W28 W30 W32 W34 W22" name="区域1_2"/>
  </protectedRanges>
  <mergeCells count="666">
    <mergeCell ref="B2:P2"/>
    <mergeCell ref="R2:AI2"/>
    <mergeCell ref="AR2:AX2"/>
    <mergeCell ref="B3:C3"/>
    <mergeCell ref="D3:P3"/>
    <mergeCell ref="R3:AI3"/>
    <mergeCell ref="AR3:AX3"/>
    <mergeCell ref="B4:C4"/>
    <mergeCell ref="D4:J4"/>
    <mergeCell ref="K4:M4"/>
    <mergeCell ref="N4:P4"/>
    <mergeCell ref="V4:W4"/>
    <mergeCell ref="AB4:AC4"/>
    <mergeCell ref="AH4:AI4"/>
    <mergeCell ref="B5:C5"/>
    <mergeCell ref="D5:J5"/>
    <mergeCell ref="K5:M5"/>
    <mergeCell ref="N5:P5"/>
    <mergeCell ref="V5:W5"/>
    <mergeCell ref="AB5:AC5"/>
    <mergeCell ref="AH5:AI5"/>
    <mergeCell ref="B6:C6"/>
    <mergeCell ref="D6:J6"/>
    <mergeCell ref="K6:M6"/>
    <mergeCell ref="N6:P6"/>
    <mergeCell ref="V6:W6"/>
    <mergeCell ref="AB6:AC6"/>
    <mergeCell ref="AH6:AI6"/>
    <mergeCell ref="B7:C7"/>
    <mergeCell ref="D7:P7"/>
    <mergeCell ref="V7:W7"/>
    <mergeCell ref="AB7:AC7"/>
    <mergeCell ref="AH7:AI7"/>
    <mergeCell ref="B8:C8"/>
    <mergeCell ref="D8:J8"/>
    <mergeCell ref="K8:M8"/>
    <mergeCell ref="N8:P8"/>
    <mergeCell ref="V8:W8"/>
    <mergeCell ref="AB8:AC8"/>
    <mergeCell ref="AH8:AI8"/>
    <mergeCell ref="B9:C9"/>
    <mergeCell ref="D9:J9"/>
    <mergeCell ref="K9:M9"/>
    <mergeCell ref="N9:P9"/>
    <mergeCell ref="V9:W9"/>
    <mergeCell ref="AB9:AC9"/>
    <mergeCell ref="AH9:AI9"/>
    <mergeCell ref="B10:AP10"/>
    <mergeCell ref="B11:AP11"/>
    <mergeCell ref="B12:AP12"/>
    <mergeCell ref="B13:AP13"/>
    <mergeCell ref="AR14:AX14"/>
    <mergeCell ref="B16:AP16"/>
    <mergeCell ref="B17:AP17"/>
    <mergeCell ref="C18:G18"/>
    <mergeCell ref="H18:J18"/>
    <mergeCell ref="K18:L18"/>
    <mergeCell ref="M18:N18"/>
    <mergeCell ref="O18:P18"/>
    <mergeCell ref="Q18:V18"/>
    <mergeCell ref="X18:AA18"/>
    <mergeCell ref="AB18:AD18"/>
    <mergeCell ref="AE18:AF18"/>
    <mergeCell ref="AG18:AH18"/>
    <mergeCell ref="AI18:AJ18"/>
    <mergeCell ref="AK18:AP18"/>
    <mergeCell ref="C19:G19"/>
    <mergeCell ref="H19:J19"/>
    <mergeCell ref="K19:L19"/>
    <mergeCell ref="M19:N19"/>
    <mergeCell ref="O19:P19"/>
    <mergeCell ref="Q19:R19"/>
    <mergeCell ref="S19:T19"/>
    <mergeCell ref="U19:V19"/>
    <mergeCell ref="X19:AA19"/>
    <mergeCell ref="AB19:AD19"/>
    <mergeCell ref="AE19:AF19"/>
    <mergeCell ref="AG19:AH19"/>
    <mergeCell ref="AI19:AJ19"/>
    <mergeCell ref="AK19:AL19"/>
    <mergeCell ref="AM19:AN19"/>
    <mergeCell ref="AO19:AP19"/>
    <mergeCell ref="C20:G20"/>
    <mergeCell ref="H20:J20"/>
    <mergeCell ref="K20:L20"/>
    <mergeCell ref="M20:N20"/>
    <mergeCell ref="O20:P20"/>
    <mergeCell ref="Q20:R20"/>
    <mergeCell ref="S20:T20"/>
    <mergeCell ref="U20:V20"/>
    <mergeCell ref="X20:AA20"/>
    <mergeCell ref="AB20:AD20"/>
    <mergeCell ref="AE20:AF20"/>
    <mergeCell ref="AG20:AH20"/>
    <mergeCell ref="AI20:AJ20"/>
    <mergeCell ref="AK20:AL20"/>
    <mergeCell ref="AM20:AN20"/>
    <mergeCell ref="AO20:AP20"/>
    <mergeCell ref="C21:G21"/>
    <mergeCell ref="H21:J21"/>
    <mergeCell ref="K21:L21"/>
    <mergeCell ref="M21:N21"/>
    <mergeCell ref="O21:P21"/>
    <mergeCell ref="Q21:R21"/>
    <mergeCell ref="S21:T21"/>
    <mergeCell ref="U21:V21"/>
    <mergeCell ref="X21:AA21"/>
    <mergeCell ref="AB21:AD21"/>
    <mergeCell ref="AE21:AF21"/>
    <mergeCell ref="AG21:AH21"/>
    <mergeCell ref="AI21:AJ21"/>
    <mergeCell ref="AK21:AL21"/>
    <mergeCell ref="AM21:AN21"/>
    <mergeCell ref="AO21:AP21"/>
    <mergeCell ref="C22:G22"/>
    <mergeCell ref="H22:J22"/>
    <mergeCell ref="K22:L22"/>
    <mergeCell ref="M22:N22"/>
    <mergeCell ref="O22:P22"/>
    <mergeCell ref="Q22:R22"/>
    <mergeCell ref="S22:T22"/>
    <mergeCell ref="U22:V22"/>
    <mergeCell ref="X22:AA22"/>
    <mergeCell ref="AB22:AD22"/>
    <mergeCell ref="AE22:AF22"/>
    <mergeCell ref="AG22:AH22"/>
    <mergeCell ref="AI22:AJ22"/>
    <mergeCell ref="AK22:AL22"/>
    <mergeCell ref="AM22:AN22"/>
    <mergeCell ref="AO22:AP22"/>
    <mergeCell ref="C23:G23"/>
    <mergeCell ref="H23:J23"/>
    <mergeCell ref="K23:L23"/>
    <mergeCell ref="M23:N23"/>
    <mergeCell ref="O23:P23"/>
    <mergeCell ref="Q23:R23"/>
    <mergeCell ref="S23:T23"/>
    <mergeCell ref="U23:V23"/>
    <mergeCell ref="X23:AA23"/>
    <mergeCell ref="AB23:AD23"/>
    <mergeCell ref="AE23:AF23"/>
    <mergeCell ref="AG23:AH23"/>
    <mergeCell ref="AI23:AJ23"/>
    <mergeCell ref="AK23:AL23"/>
    <mergeCell ref="AM23:AN23"/>
    <mergeCell ref="AO23:AP23"/>
    <mergeCell ref="C24:G24"/>
    <mergeCell ref="H24:J24"/>
    <mergeCell ref="K24:L24"/>
    <mergeCell ref="M24:N24"/>
    <mergeCell ref="O24:P24"/>
    <mergeCell ref="Q24:R24"/>
    <mergeCell ref="S24:T24"/>
    <mergeCell ref="U24:V24"/>
    <mergeCell ref="X24:AA24"/>
    <mergeCell ref="AB24:AD24"/>
    <mergeCell ref="AE24:AF24"/>
    <mergeCell ref="AG24:AH24"/>
    <mergeCell ref="AI24:AJ24"/>
    <mergeCell ref="AK24:AL24"/>
    <mergeCell ref="AM24:AN24"/>
    <mergeCell ref="AO24:AP24"/>
    <mergeCell ref="C25:G25"/>
    <mergeCell ref="H25:J25"/>
    <mergeCell ref="K25:L25"/>
    <mergeCell ref="M25:N25"/>
    <mergeCell ref="O25:P25"/>
    <mergeCell ref="Q25:R25"/>
    <mergeCell ref="S25:T25"/>
    <mergeCell ref="U25:V25"/>
    <mergeCell ref="X25:AA25"/>
    <mergeCell ref="AB25:AD25"/>
    <mergeCell ref="AE25:AF25"/>
    <mergeCell ref="AG25:AH25"/>
    <mergeCell ref="AI25:AJ25"/>
    <mergeCell ref="AK25:AL25"/>
    <mergeCell ref="AM25:AN25"/>
    <mergeCell ref="AO25:AP25"/>
    <mergeCell ref="C26:G26"/>
    <mergeCell ref="H26:J26"/>
    <mergeCell ref="K26:L26"/>
    <mergeCell ref="M26:N26"/>
    <mergeCell ref="O26:P26"/>
    <mergeCell ref="Q26:R26"/>
    <mergeCell ref="S26:T26"/>
    <mergeCell ref="U26:V26"/>
    <mergeCell ref="X26:AA26"/>
    <mergeCell ref="AB26:AD26"/>
    <mergeCell ref="AE26:AF26"/>
    <mergeCell ref="AG26:AH26"/>
    <mergeCell ref="AI26:AJ26"/>
    <mergeCell ref="AK26:AL26"/>
    <mergeCell ref="AM26:AN26"/>
    <mergeCell ref="AO26:AP26"/>
    <mergeCell ref="C27:G27"/>
    <mergeCell ref="H27:J27"/>
    <mergeCell ref="K27:L27"/>
    <mergeCell ref="M27:N27"/>
    <mergeCell ref="O27:P27"/>
    <mergeCell ref="Q27:R27"/>
    <mergeCell ref="S27:T27"/>
    <mergeCell ref="U27:V27"/>
    <mergeCell ref="X27:AA27"/>
    <mergeCell ref="AB27:AD27"/>
    <mergeCell ref="AE27:AF27"/>
    <mergeCell ref="AG27:AH27"/>
    <mergeCell ref="AI27:AJ27"/>
    <mergeCell ref="AK27:AL27"/>
    <mergeCell ref="AM27:AN27"/>
    <mergeCell ref="AO27:AP27"/>
    <mergeCell ref="C28:G28"/>
    <mergeCell ref="H28:J28"/>
    <mergeCell ref="K28:L28"/>
    <mergeCell ref="M28:N28"/>
    <mergeCell ref="O28:P28"/>
    <mergeCell ref="Q28:R28"/>
    <mergeCell ref="S28:T28"/>
    <mergeCell ref="U28:V28"/>
    <mergeCell ref="X28:AA28"/>
    <mergeCell ref="AB28:AD28"/>
    <mergeCell ref="AE28:AF28"/>
    <mergeCell ref="AG28:AH28"/>
    <mergeCell ref="AI28:AJ28"/>
    <mergeCell ref="AK28:AL28"/>
    <mergeCell ref="AM28:AN28"/>
    <mergeCell ref="AO28:AP28"/>
    <mergeCell ref="C29:G29"/>
    <mergeCell ref="H29:J29"/>
    <mergeCell ref="K29:L29"/>
    <mergeCell ref="M29:N29"/>
    <mergeCell ref="O29:P29"/>
    <mergeCell ref="Q29:R29"/>
    <mergeCell ref="S29:T29"/>
    <mergeCell ref="U29:V29"/>
    <mergeCell ref="X29:AA29"/>
    <mergeCell ref="AB29:AD29"/>
    <mergeCell ref="AE29:AF29"/>
    <mergeCell ref="AG29:AH29"/>
    <mergeCell ref="AI29:AJ29"/>
    <mergeCell ref="AK29:AL29"/>
    <mergeCell ref="AM29:AN29"/>
    <mergeCell ref="AO29:AP29"/>
    <mergeCell ref="C30:G30"/>
    <mergeCell ref="H30:J30"/>
    <mergeCell ref="K30:L30"/>
    <mergeCell ref="M30:N30"/>
    <mergeCell ref="O30:P30"/>
    <mergeCell ref="Q30:R30"/>
    <mergeCell ref="S30:T30"/>
    <mergeCell ref="U30:V30"/>
    <mergeCell ref="X30:AA30"/>
    <mergeCell ref="AB30:AD30"/>
    <mergeCell ref="AE30:AF30"/>
    <mergeCell ref="AG30:AH30"/>
    <mergeCell ref="AI30:AJ30"/>
    <mergeCell ref="AK30:AL30"/>
    <mergeCell ref="AM30:AN30"/>
    <mergeCell ref="AO30:AP30"/>
    <mergeCell ref="C31:G31"/>
    <mergeCell ref="H31:J31"/>
    <mergeCell ref="K31:L31"/>
    <mergeCell ref="M31:N31"/>
    <mergeCell ref="O31:P31"/>
    <mergeCell ref="Q31:R31"/>
    <mergeCell ref="S31:T31"/>
    <mergeCell ref="U31:V31"/>
    <mergeCell ref="X31:AA31"/>
    <mergeCell ref="AB31:AD31"/>
    <mergeCell ref="AE31:AF31"/>
    <mergeCell ref="AG31:AH31"/>
    <mergeCell ref="AI31:AJ31"/>
    <mergeCell ref="AK31:AL31"/>
    <mergeCell ref="AM31:AN31"/>
    <mergeCell ref="AO31:AP31"/>
    <mergeCell ref="C32:G32"/>
    <mergeCell ref="H32:J32"/>
    <mergeCell ref="K32:L32"/>
    <mergeCell ref="M32:N32"/>
    <mergeCell ref="O32:P32"/>
    <mergeCell ref="Q32:R32"/>
    <mergeCell ref="S32:T32"/>
    <mergeCell ref="U32:V32"/>
    <mergeCell ref="X32:AA32"/>
    <mergeCell ref="AB32:AD32"/>
    <mergeCell ref="AE32:AF32"/>
    <mergeCell ref="AG32:AH32"/>
    <mergeCell ref="AI32:AJ32"/>
    <mergeCell ref="AK32:AL32"/>
    <mergeCell ref="AM32:AN32"/>
    <mergeCell ref="AO32:AP32"/>
    <mergeCell ref="C33:G33"/>
    <mergeCell ref="H33:J33"/>
    <mergeCell ref="K33:L33"/>
    <mergeCell ref="M33:N33"/>
    <mergeCell ref="O33:P33"/>
    <mergeCell ref="Q33:R33"/>
    <mergeCell ref="S33:T33"/>
    <mergeCell ref="U33:V33"/>
    <mergeCell ref="X33:AA33"/>
    <mergeCell ref="AB33:AD33"/>
    <mergeCell ref="AE33:AF33"/>
    <mergeCell ref="AG33:AH33"/>
    <mergeCell ref="AI33:AJ33"/>
    <mergeCell ref="AK33:AL33"/>
    <mergeCell ref="AM33:AN33"/>
    <mergeCell ref="AO33:AP33"/>
    <mergeCell ref="C34:G34"/>
    <mergeCell ref="H34:J34"/>
    <mergeCell ref="K34:L34"/>
    <mergeCell ref="M34:N34"/>
    <mergeCell ref="O34:P34"/>
    <mergeCell ref="Q34:R34"/>
    <mergeCell ref="S34:T34"/>
    <mergeCell ref="U34:V34"/>
    <mergeCell ref="X34:AA34"/>
    <mergeCell ref="AB34:AD34"/>
    <mergeCell ref="AE34:AF34"/>
    <mergeCell ref="AG34:AH34"/>
    <mergeCell ref="AI34:AJ34"/>
    <mergeCell ref="AK34:AL34"/>
    <mergeCell ref="AM34:AN34"/>
    <mergeCell ref="AO34:AP34"/>
    <mergeCell ref="B35:J35"/>
    <mergeCell ref="K35:S35"/>
    <mergeCell ref="AE35:AM35"/>
    <mergeCell ref="B36:AG36"/>
    <mergeCell ref="AI36:AO36"/>
    <mergeCell ref="B37:F37"/>
    <mergeCell ref="G37:L37"/>
    <mergeCell ref="M37:Q37"/>
    <mergeCell ref="R37:AG37"/>
    <mergeCell ref="B42:F42"/>
    <mergeCell ref="G42:H42"/>
    <mergeCell ref="I42:J42"/>
    <mergeCell ref="K42:L42"/>
    <mergeCell ref="M42:Q42"/>
    <mergeCell ref="R42:AG42"/>
    <mergeCell ref="AN42:AO42"/>
    <mergeCell ref="B43:F43"/>
    <mergeCell ref="G43:H43"/>
    <mergeCell ref="I43:J43"/>
    <mergeCell ref="K43:L43"/>
    <mergeCell ref="M43:Q43"/>
    <mergeCell ref="R43:AG43"/>
    <mergeCell ref="AN43:AO43"/>
    <mergeCell ref="B44:F44"/>
    <mergeCell ref="G44:H44"/>
    <mergeCell ref="I44:J44"/>
    <mergeCell ref="K44:L44"/>
    <mergeCell ref="M44:Q44"/>
    <mergeCell ref="R44:AG44"/>
    <mergeCell ref="B45:F45"/>
    <mergeCell ref="G45:H45"/>
    <mergeCell ref="I45:J45"/>
    <mergeCell ref="K45:L45"/>
    <mergeCell ref="M45:Q45"/>
    <mergeCell ref="R45:AG45"/>
    <mergeCell ref="B46:F46"/>
    <mergeCell ref="G46:H46"/>
    <mergeCell ref="I46:J46"/>
    <mergeCell ref="K46:L46"/>
    <mergeCell ref="M46:Q46"/>
    <mergeCell ref="R46:AG46"/>
    <mergeCell ref="B48:R48"/>
    <mergeCell ref="T48:AP48"/>
    <mergeCell ref="B49:R49"/>
    <mergeCell ref="B50:R50"/>
    <mergeCell ref="B51:R51"/>
    <mergeCell ref="B52:R52"/>
    <mergeCell ref="B53:R53"/>
    <mergeCell ref="B54:R54"/>
    <mergeCell ref="B55:R55"/>
    <mergeCell ref="B56:R56"/>
    <mergeCell ref="B57:R57"/>
    <mergeCell ref="B59:R59"/>
    <mergeCell ref="B60:R60"/>
    <mergeCell ref="B61:C61"/>
    <mergeCell ref="D61:J61"/>
    <mergeCell ref="K61:P61"/>
    <mergeCell ref="Q61:R61"/>
    <mergeCell ref="B62:C62"/>
    <mergeCell ref="D62:J62"/>
    <mergeCell ref="K62:P62"/>
    <mergeCell ref="Q62:R62"/>
    <mergeCell ref="B63:C63"/>
    <mergeCell ref="D63:J63"/>
    <mergeCell ref="K63:P63"/>
    <mergeCell ref="Q63:R63"/>
    <mergeCell ref="B64:C64"/>
    <mergeCell ref="D64:J64"/>
    <mergeCell ref="K64:P64"/>
    <mergeCell ref="Q64:R64"/>
    <mergeCell ref="B65:C65"/>
    <mergeCell ref="D65:J65"/>
    <mergeCell ref="K65:P65"/>
    <mergeCell ref="Q65:R65"/>
    <mergeCell ref="B66:C66"/>
    <mergeCell ref="D66:J66"/>
    <mergeCell ref="K66:P66"/>
    <mergeCell ref="Q66:R66"/>
    <mergeCell ref="B67:C67"/>
    <mergeCell ref="D67:J67"/>
    <mergeCell ref="K67:P67"/>
    <mergeCell ref="Q67:R67"/>
    <mergeCell ref="B68:C68"/>
    <mergeCell ref="D68:J68"/>
    <mergeCell ref="K68:P68"/>
    <mergeCell ref="Q68:R68"/>
    <mergeCell ref="B69:C69"/>
    <mergeCell ref="D69:J69"/>
    <mergeCell ref="K69:P69"/>
    <mergeCell ref="Q69:R69"/>
    <mergeCell ref="B70:C70"/>
    <mergeCell ref="D70:J70"/>
    <mergeCell ref="K70:P70"/>
    <mergeCell ref="Q70:R70"/>
    <mergeCell ref="B71:C71"/>
    <mergeCell ref="D71:J71"/>
    <mergeCell ref="K71:P71"/>
    <mergeCell ref="Q71:R71"/>
    <mergeCell ref="B72:C72"/>
    <mergeCell ref="D72:J72"/>
    <mergeCell ref="K72:P72"/>
    <mergeCell ref="Q72:R72"/>
    <mergeCell ref="B73:C73"/>
    <mergeCell ref="D73:J73"/>
    <mergeCell ref="K73:P73"/>
    <mergeCell ref="Q73:R73"/>
    <mergeCell ref="B74:C74"/>
    <mergeCell ref="D74:J74"/>
    <mergeCell ref="K74:P74"/>
    <mergeCell ref="Q74:R74"/>
    <mergeCell ref="B76:R76"/>
    <mergeCell ref="T76:AD76"/>
    <mergeCell ref="AF76:AP76"/>
    <mergeCell ref="B77:D77"/>
    <mergeCell ref="E77:J77"/>
    <mergeCell ref="K77:R77"/>
    <mergeCell ref="T77:W77"/>
    <mergeCell ref="X77:AD77"/>
    <mergeCell ref="AF77:AI77"/>
    <mergeCell ref="AJ77:AP77"/>
    <mergeCell ref="B78:D78"/>
    <mergeCell ref="E78:J78"/>
    <mergeCell ref="K78:R78"/>
    <mergeCell ref="T78:W78"/>
    <mergeCell ref="X78:AD78"/>
    <mergeCell ref="AF78:AI78"/>
    <mergeCell ref="AJ78:AP78"/>
    <mergeCell ref="B79:D79"/>
    <mergeCell ref="E79:J79"/>
    <mergeCell ref="K79:R79"/>
    <mergeCell ref="T79:W79"/>
    <mergeCell ref="X79:AD79"/>
    <mergeCell ref="AF79:AI79"/>
    <mergeCell ref="AJ79:AP79"/>
    <mergeCell ref="B80:D80"/>
    <mergeCell ref="E80:J80"/>
    <mergeCell ref="K80:R80"/>
    <mergeCell ref="T80:W80"/>
    <mergeCell ref="X80:AD80"/>
    <mergeCell ref="AF80:AI80"/>
    <mergeCell ref="AJ80:AP80"/>
    <mergeCell ref="B81:D81"/>
    <mergeCell ref="E81:J81"/>
    <mergeCell ref="K81:R81"/>
    <mergeCell ref="T81:W81"/>
    <mergeCell ref="X81:AD81"/>
    <mergeCell ref="AF81:AI81"/>
    <mergeCell ref="AJ81:AP81"/>
    <mergeCell ref="B82:D82"/>
    <mergeCell ref="E82:J82"/>
    <mergeCell ref="K82:R82"/>
    <mergeCell ref="T82:W82"/>
    <mergeCell ref="X82:AD82"/>
    <mergeCell ref="AF82:AI82"/>
    <mergeCell ref="AJ82:AP82"/>
    <mergeCell ref="B83:D83"/>
    <mergeCell ref="E83:J83"/>
    <mergeCell ref="K83:R83"/>
    <mergeCell ref="T83:W83"/>
    <mergeCell ref="X83:AD83"/>
    <mergeCell ref="AF83:AI83"/>
    <mergeCell ref="AJ83:AP83"/>
    <mergeCell ref="B84:D84"/>
    <mergeCell ref="E84:J84"/>
    <mergeCell ref="K84:R84"/>
    <mergeCell ref="T84:W84"/>
    <mergeCell ref="X84:AD84"/>
    <mergeCell ref="AF84:AI84"/>
    <mergeCell ref="AJ84:AP84"/>
    <mergeCell ref="B85:D85"/>
    <mergeCell ref="E85:J85"/>
    <mergeCell ref="K85:R85"/>
    <mergeCell ref="T85:W85"/>
    <mergeCell ref="X85:AD85"/>
    <mergeCell ref="AF85:AI85"/>
    <mergeCell ref="AJ85:AP85"/>
    <mergeCell ref="B86:D86"/>
    <mergeCell ref="E86:J86"/>
    <mergeCell ref="K86:R86"/>
    <mergeCell ref="T86:W86"/>
    <mergeCell ref="X86:AD86"/>
    <mergeCell ref="AF86:AI86"/>
    <mergeCell ref="AJ86:AP86"/>
    <mergeCell ref="B87:D87"/>
    <mergeCell ref="E87:J87"/>
    <mergeCell ref="K87:R87"/>
    <mergeCell ref="T87:W87"/>
    <mergeCell ref="X87:AD87"/>
    <mergeCell ref="AF87:AI87"/>
    <mergeCell ref="AJ87:AP87"/>
    <mergeCell ref="B88:D88"/>
    <mergeCell ref="E88:J88"/>
    <mergeCell ref="K88:R88"/>
    <mergeCell ref="T88:W88"/>
    <mergeCell ref="X88:AD88"/>
    <mergeCell ref="AF88:AI88"/>
    <mergeCell ref="AJ88:AP88"/>
    <mergeCell ref="B89:D89"/>
    <mergeCell ref="E89:J89"/>
    <mergeCell ref="K89:R89"/>
    <mergeCell ref="T89:W89"/>
    <mergeCell ref="X89:AD89"/>
    <mergeCell ref="AF89:AI89"/>
    <mergeCell ref="AJ89:AP89"/>
    <mergeCell ref="B90:D90"/>
    <mergeCell ref="E90:J90"/>
    <mergeCell ref="K90:R90"/>
    <mergeCell ref="T90:W90"/>
    <mergeCell ref="X90:AD90"/>
    <mergeCell ref="AF90:AI90"/>
    <mergeCell ref="AJ90:AP90"/>
    <mergeCell ref="B91:D91"/>
    <mergeCell ref="E91:J91"/>
    <mergeCell ref="K91:R91"/>
    <mergeCell ref="T91:W91"/>
    <mergeCell ref="X91:AD91"/>
    <mergeCell ref="AF91:AI91"/>
    <mergeCell ref="AJ91:AP91"/>
    <mergeCell ref="B92:D92"/>
    <mergeCell ref="E92:J92"/>
    <mergeCell ref="K92:R92"/>
    <mergeCell ref="T92:W92"/>
    <mergeCell ref="X92:AD92"/>
    <mergeCell ref="AF92:AI92"/>
    <mergeCell ref="AJ92:AP92"/>
    <mergeCell ref="B93:D93"/>
    <mergeCell ref="E93:J93"/>
    <mergeCell ref="K93:R93"/>
    <mergeCell ref="T93:W93"/>
    <mergeCell ref="X93:AD93"/>
    <mergeCell ref="AF93:AI93"/>
    <mergeCell ref="AJ93:AP93"/>
    <mergeCell ref="B94:D94"/>
    <mergeCell ref="E94:J94"/>
    <mergeCell ref="K94:R94"/>
    <mergeCell ref="T94:W94"/>
    <mergeCell ref="X94:AD94"/>
    <mergeCell ref="AF94:AI94"/>
    <mergeCell ref="AJ94:AP94"/>
    <mergeCell ref="B95:D95"/>
    <mergeCell ref="E95:J95"/>
    <mergeCell ref="K95:R95"/>
    <mergeCell ref="T95:W95"/>
    <mergeCell ref="X95:AD95"/>
    <mergeCell ref="AF95:AI95"/>
    <mergeCell ref="AJ95:AP95"/>
    <mergeCell ref="B96:D96"/>
    <mergeCell ref="E96:J96"/>
    <mergeCell ref="K96:R96"/>
    <mergeCell ref="T96:W96"/>
    <mergeCell ref="X96:AD96"/>
    <mergeCell ref="AF96:AI96"/>
    <mergeCell ref="AJ96:AP96"/>
    <mergeCell ref="B97:D97"/>
    <mergeCell ref="E97:J97"/>
    <mergeCell ref="K97:R97"/>
    <mergeCell ref="T97:W97"/>
    <mergeCell ref="X97:AD97"/>
    <mergeCell ref="AF97:AI97"/>
    <mergeCell ref="AJ97:AP97"/>
    <mergeCell ref="B98:D98"/>
    <mergeCell ref="E98:J98"/>
    <mergeCell ref="K98:R98"/>
    <mergeCell ref="T98:W98"/>
    <mergeCell ref="X98:AD98"/>
    <mergeCell ref="AF98:AI98"/>
    <mergeCell ref="AJ98:AP98"/>
    <mergeCell ref="B99:D99"/>
    <mergeCell ref="E99:J99"/>
    <mergeCell ref="K99:R99"/>
    <mergeCell ref="T99:W99"/>
    <mergeCell ref="X99:AD99"/>
    <mergeCell ref="AF99:AI99"/>
    <mergeCell ref="AJ99:AP99"/>
    <mergeCell ref="AR4:AX12"/>
    <mergeCell ref="AR15:AX25"/>
    <mergeCell ref="R8:S9"/>
    <mergeCell ref="T8:U9"/>
    <mergeCell ref="X8:Y9"/>
    <mergeCell ref="Z8:AA9"/>
    <mergeCell ref="AD8:AE9"/>
    <mergeCell ref="AF8:AG9"/>
    <mergeCell ref="AK2:AP9"/>
    <mergeCell ref="R4:S5"/>
    <mergeCell ref="T4:U5"/>
    <mergeCell ref="X4:Y5"/>
    <mergeCell ref="Z4:AA5"/>
    <mergeCell ref="AD4:AE5"/>
    <mergeCell ref="AF4:AG5"/>
    <mergeCell ref="R6:S7"/>
    <mergeCell ref="T6:U7"/>
    <mergeCell ref="X6:Y7"/>
    <mergeCell ref="Z6:AA7"/>
    <mergeCell ref="AD6:AE7"/>
    <mergeCell ref="AF6:AG7"/>
    <mergeCell ref="AL37:AO39"/>
    <mergeCell ref="AI42:AK43"/>
    <mergeCell ref="AL42:AM43"/>
    <mergeCell ref="T59:W60"/>
    <mergeCell ref="X59:AP60"/>
    <mergeCell ref="X61:AP62"/>
    <mergeCell ref="T63:W64"/>
    <mergeCell ref="X63:AP64"/>
    <mergeCell ref="T61:W62"/>
    <mergeCell ref="T65:AP74"/>
    <mergeCell ref="T51:W52"/>
    <mergeCell ref="I14:J15"/>
    <mergeCell ref="O14:P15"/>
    <mergeCell ref="Q14:R15"/>
    <mergeCell ref="W14:X15"/>
    <mergeCell ref="Y14:Z15"/>
    <mergeCell ref="AE14:AF15"/>
    <mergeCell ref="AG14:AH15"/>
    <mergeCell ref="K14:N15"/>
    <mergeCell ref="S14:V15"/>
    <mergeCell ref="AA14:AD15"/>
    <mergeCell ref="AI14:AL15"/>
    <mergeCell ref="AM14:AP15"/>
    <mergeCell ref="AI40:AK41"/>
    <mergeCell ref="AL40:AO41"/>
    <mergeCell ref="AI37:AK39"/>
    <mergeCell ref="G38:H39"/>
    <mergeCell ref="I38:J39"/>
    <mergeCell ref="K38:L39"/>
    <mergeCell ref="B14:E15"/>
    <mergeCell ref="F14:H15"/>
    <mergeCell ref="T49:W50"/>
    <mergeCell ref="X53:AP54"/>
    <mergeCell ref="X55:AP56"/>
    <mergeCell ref="X57:AP58"/>
    <mergeCell ref="X49:AP50"/>
    <mergeCell ref="X51:AP52"/>
    <mergeCell ref="T53:W54"/>
    <mergeCell ref="T55:W56"/>
    <mergeCell ref="T57:W58"/>
    <mergeCell ref="B38:F39"/>
    <mergeCell ref="M38:Q39"/>
    <mergeCell ref="R38:AG39"/>
    <mergeCell ref="B40:F41"/>
    <mergeCell ref="G40:H41"/>
    <mergeCell ref="I40:J41"/>
    <mergeCell ref="K40:L41"/>
    <mergeCell ref="M40:Q41"/>
    <mergeCell ref="R40:AG41"/>
  </mergeCells>
  <conditionalFormatting sqref="AE35:AN35 K35:L35">
    <cfRule type="cellIs" dxfId="0" priority="1" operator="equal">
      <formula>"剩余职业点=0   剩余兴趣点=0"</formula>
    </cfRule>
  </conditionalFormatting>
  <dataValidations count="12">
    <dataValidation type="list" allowBlank="1" showInputMessage="1" showErrorMessage="1" sqref="N4:P4">
      <formula1>"1920s,现代,古罗马,黑暗年代,煤气灯,幻梦境,未来,末日,其他"</formula1>
    </dataValidation>
    <dataValidation type="list" allowBlank="1" showInputMessage="1" showErrorMessage="1" sqref="D5:J5">
      <formula1>品种!$B$2:$B$19</formula1>
    </dataValidation>
    <dataValidation type="list" allowBlank="1" showInputMessage="1" showErrorMessage="1" sqref="N6:P6">
      <formula1>"男,女,其他"</formula1>
    </dataValidation>
    <dataValidation type="list" allowBlank="1" showInputMessage="1" showErrorMessage="1" sqref="D8:J8 D9:J9">
      <formula1>猫招!$B$11:$B$68</formula1>
    </dataValidation>
    <dataValidation type="list" allowBlank="1" showInputMessage="1" showErrorMessage="1" promptTitle="可成长标记" prompt="如果是短团，技能成功后可以选择勾号标记，在结束时KP宣布幕间成长，则成功技能可进行成长鉴定；&#10;如果是长团，技能成功后可以选择勾号标记，在每一章结束时KP宣布幕间成长，则成功技能可进行成长鉴定。" sqref="B19:B34 W19:W34">
      <formula1>"☐,√"</formula1>
    </dataValidation>
    <dataValidation allowBlank="1" showInputMessage="1" showErrorMessage="1" prompt="1D3，结果*5" sqref="R4:S5"/>
    <dataValidation allowBlank="1" showInputMessage="1" showErrorMessage="1" prompt="2D6+14，结果*5" sqref="X4:Y5"/>
    <dataValidation allowBlank="1" showInputMessage="1" showErrorMessage="1" prompt="2D6+6" sqref="AD4:AE5"/>
    <dataValidation allowBlank="1" showInputMessage="1" showErrorMessage="1" prompt="2D6，结果*5" sqref="R6:S7"/>
    <dataValidation allowBlank="1" showInputMessage="1" showErrorMessage="1" prompt="3D6，结果*5" sqref="X6:Y7"/>
    <dataValidation allowBlank="1" showInputMessage="1" showErrorMessage="1" prompt="3D6+3" sqref="AD6:AE7"/>
    <dataValidation allowBlank="1" showInputMessage="1" showErrorMessage="1" prompt="2D6+6,，结果*5" sqref="X8:Y9"/>
  </dataValidations>
  <pageMargins left="0.699305555555556" right="0.699305555555556"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K21"/>
  <sheetViews>
    <sheetView showGridLines="0" workbookViewId="0">
      <selection activeCell="F30" sqref="F30"/>
    </sheetView>
  </sheetViews>
  <sheetFormatPr defaultColWidth="9" defaultRowHeight="14.25"/>
  <cols>
    <col min="1" max="1" width="10.625" style="100" customWidth="1"/>
    <col min="2" max="2" width="22.5" style="100" customWidth="1"/>
    <col min="3" max="3" width="12.75" style="100" customWidth="1"/>
    <col min="4" max="4" width="58.875" style="100" customWidth="1"/>
    <col min="5" max="5" width="111" style="100" customWidth="1"/>
    <col min="6" max="6" width="53.625" style="100" customWidth="1"/>
    <col min="7" max="7" width="9" style="100" customWidth="1"/>
    <col min="8" max="16384" width="9" style="100"/>
  </cols>
  <sheetData>
    <row r="1" s="99" customFormat="1" ht="13.5" customHeight="1" spans="1:6">
      <c r="A1" s="101" t="s">
        <v>126</v>
      </c>
      <c r="B1" s="102" t="s">
        <v>127</v>
      </c>
      <c r="C1" s="103" t="s">
        <v>20</v>
      </c>
      <c r="D1" s="104" t="s">
        <v>128</v>
      </c>
      <c r="E1" s="102" t="s">
        <v>129</v>
      </c>
      <c r="F1" s="105" t="s">
        <v>130</v>
      </c>
    </row>
    <row r="2" s="99" customFormat="1" ht="13.5" customHeight="1" spans="1:11">
      <c r="A2" s="106">
        <v>1</v>
      </c>
      <c r="B2" s="107" t="s">
        <v>13</v>
      </c>
      <c r="C2" s="107" t="s">
        <v>131</v>
      </c>
      <c r="D2" s="108" t="s">
        <v>132</v>
      </c>
      <c r="E2" s="107" t="s">
        <v>132</v>
      </c>
      <c r="F2" s="109" t="s">
        <v>133</v>
      </c>
      <c r="H2" s="110" t="s">
        <v>134</v>
      </c>
      <c r="I2" s="127"/>
      <c r="J2" s="127"/>
      <c r="K2" s="128"/>
    </row>
    <row r="3" s="99" customFormat="1" ht="13.5" customHeight="1" spans="1:11">
      <c r="A3" s="111">
        <v>2</v>
      </c>
      <c r="B3" s="112" t="s">
        <v>135</v>
      </c>
      <c r="C3" s="113" t="s">
        <v>136</v>
      </c>
      <c r="D3" s="112" t="s">
        <v>137</v>
      </c>
      <c r="E3" s="114" t="s">
        <v>138</v>
      </c>
      <c r="F3" s="115" t="s">
        <v>139</v>
      </c>
      <c r="H3" s="116"/>
      <c r="I3" s="129"/>
      <c r="J3" s="129"/>
      <c r="K3" s="130"/>
    </row>
    <row r="4" s="99" customFormat="1" ht="13.5" customHeight="1" spans="1:11">
      <c r="A4" s="106">
        <v>3</v>
      </c>
      <c r="B4" s="107" t="s">
        <v>140</v>
      </c>
      <c r="C4" s="107" t="s">
        <v>141</v>
      </c>
      <c r="D4" s="108" t="s">
        <v>142</v>
      </c>
      <c r="E4" s="107" t="s">
        <v>143</v>
      </c>
      <c r="F4" s="109" t="s">
        <v>144</v>
      </c>
      <c r="H4" s="116"/>
      <c r="I4" s="129"/>
      <c r="J4" s="129"/>
      <c r="K4" s="130"/>
    </row>
    <row r="5" s="99" customFormat="1" ht="13.5" customHeight="1" spans="1:11">
      <c r="A5" s="111">
        <v>4</v>
      </c>
      <c r="B5" s="114" t="s">
        <v>145</v>
      </c>
      <c r="C5" s="113" t="s">
        <v>146</v>
      </c>
      <c r="D5" s="112" t="s">
        <v>147</v>
      </c>
      <c r="E5" s="114" t="s">
        <v>148</v>
      </c>
      <c r="F5" s="117" t="s">
        <v>149</v>
      </c>
      <c r="H5" s="116"/>
      <c r="I5" s="129"/>
      <c r="J5" s="129"/>
      <c r="K5" s="130"/>
    </row>
    <row r="6" s="99" customFormat="1" ht="13.5" customHeight="1" spans="1:11">
      <c r="A6" s="106">
        <v>5</v>
      </c>
      <c r="B6" s="107" t="s">
        <v>150</v>
      </c>
      <c r="C6" s="107" t="s">
        <v>151</v>
      </c>
      <c r="D6" s="108" t="s">
        <v>152</v>
      </c>
      <c r="E6" s="107" t="s">
        <v>153</v>
      </c>
      <c r="F6" s="109" t="s">
        <v>154</v>
      </c>
      <c r="H6" s="116"/>
      <c r="I6" s="129"/>
      <c r="J6" s="129"/>
      <c r="K6" s="130"/>
    </row>
    <row r="7" s="99" customFormat="1" ht="13.5" customHeight="1" spans="1:11">
      <c r="A7" s="111">
        <v>6</v>
      </c>
      <c r="B7" s="114" t="s">
        <v>155</v>
      </c>
      <c r="C7" s="113" t="s">
        <v>156</v>
      </c>
      <c r="D7" s="112" t="s">
        <v>157</v>
      </c>
      <c r="E7" s="114" t="s">
        <v>132</v>
      </c>
      <c r="F7" s="115" t="s">
        <v>158</v>
      </c>
      <c r="H7" s="116"/>
      <c r="I7" s="129"/>
      <c r="J7" s="129"/>
      <c r="K7" s="130"/>
    </row>
    <row r="8" s="99" customFormat="1" ht="13.5" customHeight="1" spans="1:11">
      <c r="A8" s="106">
        <v>7</v>
      </c>
      <c r="B8" s="107" t="s">
        <v>159</v>
      </c>
      <c r="C8" s="107" t="s">
        <v>160</v>
      </c>
      <c r="D8" s="108" t="s">
        <v>161</v>
      </c>
      <c r="E8" s="107" t="s">
        <v>162</v>
      </c>
      <c r="F8" s="109" t="s">
        <v>163</v>
      </c>
      <c r="H8" s="116"/>
      <c r="I8" s="129"/>
      <c r="J8" s="129"/>
      <c r="K8" s="130"/>
    </row>
    <row r="9" s="99" customFormat="1" ht="13.5" customHeight="1" spans="1:11">
      <c r="A9" s="111">
        <v>8</v>
      </c>
      <c r="B9" s="114" t="s">
        <v>164</v>
      </c>
      <c r="C9" s="113" t="s">
        <v>165</v>
      </c>
      <c r="D9" s="112" t="s">
        <v>166</v>
      </c>
      <c r="E9" s="114" t="s">
        <v>167</v>
      </c>
      <c r="F9" s="115" t="s">
        <v>168</v>
      </c>
      <c r="H9" s="116"/>
      <c r="I9" s="129"/>
      <c r="J9" s="129"/>
      <c r="K9" s="130"/>
    </row>
    <row r="10" s="99" customFormat="1" ht="13.5" customHeight="1" spans="1:11">
      <c r="A10" s="106">
        <v>9</v>
      </c>
      <c r="B10" s="107" t="s">
        <v>169</v>
      </c>
      <c r="C10" s="107" t="s">
        <v>170</v>
      </c>
      <c r="D10" s="108" t="s">
        <v>171</v>
      </c>
      <c r="E10" s="107" t="s">
        <v>172</v>
      </c>
      <c r="F10" s="109" t="s">
        <v>173</v>
      </c>
      <c r="H10" s="116"/>
      <c r="I10" s="129"/>
      <c r="J10" s="129"/>
      <c r="K10" s="130"/>
    </row>
    <row r="11" s="99" customFormat="1" ht="13.5" customHeight="1" spans="1:11">
      <c r="A11" s="111">
        <v>10</v>
      </c>
      <c r="B11" s="114" t="s">
        <v>174</v>
      </c>
      <c r="C11" s="113" t="s">
        <v>175</v>
      </c>
      <c r="D11" s="112" t="s">
        <v>176</v>
      </c>
      <c r="E11" s="114" t="s">
        <v>177</v>
      </c>
      <c r="F11" s="115" t="s">
        <v>178</v>
      </c>
      <c r="H11" s="116"/>
      <c r="I11" s="129"/>
      <c r="J11" s="129"/>
      <c r="K11" s="130"/>
    </row>
    <row r="12" s="99" customFormat="1" ht="13.5" customHeight="1" spans="1:11">
      <c r="A12" s="106">
        <v>11</v>
      </c>
      <c r="B12" s="107" t="s">
        <v>179</v>
      </c>
      <c r="C12" s="107" t="s">
        <v>180</v>
      </c>
      <c r="D12" s="108" t="s">
        <v>181</v>
      </c>
      <c r="E12" s="107" t="s">
        <v>182</v>
      </c>
      <c r="F12" s="109" t="s">
        <v>183</v>
      </c>
      <c r="H12" s="116"/>
      <c r="I12" s="129"/>
      <c r="J12" s="129"/>
      <c r="K12" s="130"/>
    </row>
    <row r="13" s="99" customFormat="1" ht="13.5" customHeight="1" spans="1:11">
      <c r="A13" s="111">
        <v>12</v>
      </c>
      <c r="B13" s="114" t="s">
        <v>184</v>
      </c>
      <c r="C13" s="113" t="s">
        <v>185</v>
      </c>
      <c r="D13" s="112" t="s">
        <v>132</v>
      </c>
      <c r="E13" s="114" t="s">
        <v>132</v>
      </c>
      <c r="F13" s="115" t="s">
        <v>186</v>
      </c>
      <c r="H13" s="116"/>
      <c r="I13" s="129"/>
      <c r="J13" s="129"/>
      <c r="K13" s="130"/>
    </row>
    <row r="14" s="99" customFormat="1" ht="13.5" customHeight="1" spans="1:11">
      <c r="A14" s="106">
        <v>13</v>
      </c>
      <c r="B14" s="107" t="s">
        <v>187</v>
      </c>
      <c r="C14" s="107" t="s">
        <v>188</v>
      </c>
      <c r="D14" s="108" t="s">
        <v>189</v>
      </c>
      <c r="E14" s="107" t="s">
        <v>190</v>
      </c>
      <c r="F14" s="109" t="s">
        <v>191</v>
      </c>
      <c r="H14" s="116"/>
      <c r="I14" s="129"/>
      <c r="J14" s="129"/>
      <c r="K14" s="130"/>
    </row>
    <row r="15" s="99" customFormat="1" ht="13.5" customHeight="1" spans="1:11">
      <c r="A15" s="111">
        <v>14</v>
      </c>
      <c r="B15" s="114" t="s">
        <v>192</v>
      </c>
      <c r="C15" s="113" t="s">
        <v>193</v>
      </c>
      <c r="D15" s="112" t="s">
        <v>194</v>
      </c>
      <c r="E15" s="114" t="s">
        <v>132</v>
      </c>
      <c r="F15" s="115" t="s">
        <v>195</v>
      </c>
      <c r="H15" s="116"/>
      <c r="I15" s="129"/>
      <c r="J15" s="129"/>
      <c r="K15" s="130"/>
    </row>
    <row r="16" s="99" customFormat="1" ht="13.5" customHeight="1" spans="1:11">
      <c r="A16" s="106">
        <v>15</v>
      </c>
      <c r="B16" s="107" t="s">
        <v>196</v>
      </c>
      <c r="C16" s="107" t="s">
        <v>132</v>
      </c>
      <c r="D16" s="108" t="s">
        <v>197</v>
      </c>
      <c r="E16" s="107" t="s">
        <v>198</v>
      </c>
      <c r="F16" s="109" t="s">
        <v>199</v>
      </c>
      <c r="H16" s="118"/>
      <c r="I16" s="131"/>
      <c r="J16" s="131"/>
      <c r="K16" s="132"/>
    </row>
    <row r="17" s="99" customFormat="1" ht="13.5" customHeight="1" spans="1:6">
      <c r="A17" s="111">
        <v>16</v>
      </c>
      <c r="B17" s="114" t="s">
        <v>200</v>
      </c>
      <c r="C17" s="113" t="s">
        <v>201</v>
      </c>
      <c r="D17" s="112" t="s">
        <v>202</v>
      </c>
      <c r="E17" s="114" t="s">
        <v>132</v>
      </c>
      <c r="F17" s="117" t="s">
        <v>203</v>
      </c>
    </row>
    <row r="18" ht="16.5" spans="1:6">
      <c r="A18" s="106">
        <v>17</v>
      </c>
      <c r="B18" s="107"/>
      <c r="C18" s="107"/>
      <c r="D18" s="108"/>
      <c r="E18" s="107"/>
      <c r="F18" s="119"/>
    </row>
    <row r="19" customHeight="1" spans="1:6">
      <c r="A19" s="120">
        <v>18</v>
      </c>
      <c r="B19" s="121"/>
      <c r="C19" s="122"/>
      <c r="D19" s="123"/>
      <c r="E19" s="121"/>
      <c r="F19" s="124"/>
    </row>
    <row r="21" spans="1:7">
      <c r="A21" s="125"/>
      <c r="B21" s="126"/>
      <c r="C21" s="126"/>
      <c r="D21" s="126"/>
      <c r="E21" s="126"/>
      <c r="F21" s="126"/>
      <c r="G21" s="126"/>
    </row>
  </sheetData>
  <mergeCells count="1">
    <mergeCell ref="H2:K16"/>
  </mergeCells>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L68"/>
  <sheetViews>
    <sheetView showGridLines="0" workbookViewId="0">
      <selection activeCell="B14" sqref="B14:C14"/>
    </sheetView>
  </sheetViews>
  <sheetFormatPr defaultColWidth="9" defaultRowHeight="14.25"/>
  <cols>
    <col min="1" max="1" width="7.5" customWidth="1"/>
    <col min="2" max="2" width="25.5" style="78" customWidth="1"/>
    <col min="3" max="3" width="21.875" style="78" customWidth="1"/>
    <col min="4" max="4" width="76.375" style="78" customWidth="1"/>
    <col min="5" max="5" width="27.875" style="78" customWidth="1"/>
  </cols>
  <sheetData>
    <row r="1" ht="15" customHeight="1" spans="1:9">
      <c r="A1" s="79" t="s">
        <v>204</v>
      </c>
      <c r="B1" s="79"/>
      <c r="C1" s="79"/>
      <c r="D1" s="79"/>
      <c r="E1" s="80"/>
      <c r="F1" s="81"/>
      <c r="G1" s="81"/>
      <c r="H1" s="81"/>
      <c r="I1" s="81"/>
    </row>
    <row r="2" ht="18" customHeight="1" spans="1:12">
      <c r="A2" s="79"/>
      <c r="B2" s="79"/>
      <c r="C2" s="79"/>
      <c r="D2" s="79"/>
      <c r="E2" s="80"/>
      <c r="F2" s="81"/>
      <c r="G2" s="82" t="s">
        <v>205</v>
      </c>
      <c r="H2" s="83"/>
      <c r="I2" s="83"/>
      <c r="J2" s="83"/>
      <c r="K2" s="83"/>
      <c r="L2" s="96"/>
    </row>
    <row r="3" spans="1:12">
      <c r="A3" s="79"/>
      <c r="B3" s="79"/>
      <c r="C3" s="79"/>
      <c r="D3" s="79"/>
      <c r="E3" s="80"/>
      <c r="F3" s="81"/>
      <c r="G3" s="84"/>
      <c r="H3" s="79"/>
      <c r="I3" s="79"/>
      <c r="J3" s="79"/>
      <c r="K3" s="79"/>
      <c r="L3" s="97"/>
    </row>
    <row r="4" spans="1:12">
      <c r="A4" s="79"/>
      <c r="B4" s="79"/>
      <c r="C4" s="79"/>
      <c r="D4" s="79"/>
      <c r="E4" s="80"/>
      <c r="F4" s="81"/>
      <c r="G4" s="84"/>
      <c r="H4" s="79"/>
      <c r="I4" s="79"/>
      <c r="J4" s="79"/>
      <c r="K4" s="79"/>
      <c r="L4" s="97"/>
    </row>
    <row r="5" spans="1:12">
      <c r="A5" s="79"/>
      <c r="B5" s="79"/>
      <c r="C5" s="79"/>
      <c r="D5" s="79"/>
      <c r="E5" s="80"/>
      <c r="F5" s="81"/>
      <c r="G5" s="84"/>
      <c r="H5" s="79"/>
      <c r="I5" s="79"/>
      <c r="J5" s="79"/>
      <c r="K5" s="79"/>
      <c r="L5" s="97"/>
    </row>
    <row r="6" spans="1:12">
      <c r="A6" s="79"/>
      <c r="B6" s="79"/>
      <c r="C6" s="79"/>
      <c r="D6" s="79"/>
      <c r="E6" s="80"/>
      <c r="F6" s="81"/>
      <c r="G6" s="84"/>
      <c r="H6" s="79"/>
      <c r="I6" s="79"/>
      <c r="J6" s="79"/>
      <c r="K6" s="79"/>
      <c r="L6" s="97"/>
    </row>
    <row r="7" spans="1:12">
      <c r="A7" s="79"/>
      <c r="B7" s="79"/>
      <c r="C7" s="79"/>
      <c r="D7" s="79"/>
      <c r="E7" s="80"/>
      <c r="F7" s="81"/>
      <c r="G7" s="84"/>
      <c r="H7" s="79"/>
      <c r="I7" s="79"/>
      <c r="J7" s="79"/>
      <c r="K7" s="79"/>
      <c r="L7" s="97"/>
    </row>
    <row r="8" spans="1:12">
      <c r="A8" s="79"/>
      <c r="B8" s="79"/>
      <c r="C8" s="79"/>
      <c r="D8" s="79"/>
      <c r="E8" s="80"/>
      <c r="F8" s="81"/>
      <c r="G8" s="84"/>
      <c r="H8" s="79"/>
      <c r="I8" s="79"/>
      <c r="J8" s="79"/>
      <c r="K8" s="79"/>
      <c r="L8" s="97"/>
    </row>
    <row r="9" ht="15" spans="1:12">
      <c r="A9" s="85"/>
      <c r="B9" s="85"/>
      <c r="C9" s="85"/>
      <c r="D9" s="85"/>
      <c r="E9" s="86"/>
      <c r="F9" s="81"/>
      <c r="G9" s="84"/>
      <c r="H9" s="79"/>
      <c r="I9" s="79"/>
      <c r="J9" s="79"/>
      <c r="K9" s="79"/>
      <c r="L9" s="97"/>
    </row>
    <row r="10" ht="15" spans="1:12">
      <c r="A10" s="87" t="s">
        <v>126</v>
      </c>
      <c r="B10" s="88" t="s">
        <v>206</v>
      </c>
      <c r="C10" s="88" t="s">
        <v>1</v>
      </c>
      <c r="D10" s="88" t="s">
        <v>207</v>
      </c>
      <c r="E10" s="88" t="s">
        <v>208</v>
      </c>
      <c r="G10" s="84"/>
      <c r="H10" s="79"/>
      <c r="I10" s="79"/>
      <c r="J10" s="79"/>
      <c r="K10" s="79"/>
      <c r="L10" s="97"/>
    </row>
    <row r="11" ht="15" spans="1:12">
      <c r="A11" s="89">
        <v>1</v>
      </c>
      <c r="B11" s="90" t="s">
        <v>22</v>
      </c>
      <c r="C11" s="91" t="s">
        <v>209</v>
      </c>
      <c r="D11" s="91" t="s">
        <v>210</v>
      </c>
      <c r="E11" s="91" t="s">
        <v>211</v>
      </c>
      <c r="G11" s="84"/>
      <c r="H11" s="79"/>
      <c r="I11" s="79"/>
      <c r="J11" s="79"/>
      <c r="K11" s="79"/>
      <c r="L11" s="97"/>
    </row>
    <row r="12" ht="43.5" spans="1:12">
      <c r="A12" s="92">
        <v>2</v>
      </c>
      <c r="B12" s="93" t="s">
        <v>28</v>
      </c>
      <c r="C12" s="94" t="s">
        <v>212</v>
      </c>
      <c r="D12" s="94" t="s">
        <v>213</v>
      </c>
      <c r="E12" s="94" t="s">
        <v>214</v>
      </c>
      <c r="G12" s="84"/>
      <c r="H12" s="79"/>
      <c r="I12" s="79"/>
      <c r="J12" s="79"/>
      <c r="K12" s="79"/>
      <c r="L12" s="97"/>
    </row>
    <row r="13" ht="43.5" spans="1:12">
      <c r="A13" s="89">
        <v>3</v>
      </c>
      <c r="B13" s="90" t="s">
        <v>215</v>
      </c>
      <c r="C13" s="91" t="s">
        <v>216</v>
      </c>
      <c r="D13" s="91" t="s">
        <v>217</v>
      </c>
      <c r="E13" s="91" t="s">
        <v>132</v>
      </c>
      <c r="G13" s="84"/>
      <c r="H13" s="79"/>
      <c r="I13" s="79"/>
      <c r="J13" s="79"/>
      <c r="K13" s="79"/>
      <c r="L13" s="97"/>
    </row>
    <row r="14" ht="29.25" spans="1:12">
      <c r="A14" s="92">
        <v>4</v>
      </c>
      <c r="B14" s="93" t="s">
        <v>218</v>
      </c>
      <c r="C14" s="94" t="s">
        <v>219</v>
      </c>
      <c r="D14" s="94" t="s">
        <v>220</v>
      </c>
      <c r="E14" s="94" t="s">
        <v>221</v>
      </c>
      <c r="G14" s="84"/>
      <c r="H14" s="79"/>
      <c r="I14" s="79"/>
      <c r="J14" s="79"/>
      <c r="K14" s="79"/>
      <c r="L14" s="97"/>
    </row>
    <row r="15" ht="43.5" spans="1:12">
      <c r="A15" s="89">
        <v>5</v>
      </c>
      <c r="B15" s="90" t="s">
        <v>222</v>
      </c>
      <c r="C15" s="91" t="s">
        <v>223</v>
      </c>
      <c r="D15" s="91" t="s">
        <v>224</v>
      </c>
      <c r="E15" s="91" t="s">
        <v>132</v>
      </c>
      <c r="G15" s="84"/>
      <c r="H15" s="79"/>
      <c r="I15" s="79"/>
      <c r="J15" s="79"/>
      <c r="K15" s="79"/>
      <c r="L15" s="97"/>
    </row>
    <row r="16" ht="29.25" spans="1:12">
      <c r="A16" s="92">
        <v>6</v>
      </c>
      <c r="B16" s="93" t="s">
        <v>225</v>
      </c>
      <c r="C16" s="94" t="s">
        <v>226</v>
      </c>
      <c r="D16" s="94" t="s">
        <v>227</v>
      </c>
      <c r="E16" s="94" t="s">
        <v>132</v>
      </c>
      <c r="G16" s="84"/>
      <c r="H16" s="79"/>
      <c r="I16" s="79"/>
      <c r="J16" s="79"/>
      <c r="K16" s="79"/>
      <c r="L16" s="97"/>
    </row>
    <row r="17" ht="29.25" spans="1:12">
      <c r="A17" s="89">
        <v>7</v>
      </c>
      <c r="B17" s="90" t="s">
        <v>228</v>
      </c>
      <c r="C17" s="91" t="s">
        <v>229</v>
      </c>
      <c r="D17" s="91" t="s">
        <v>230</v>
      </c>
      <c r="E17" s="91" t="s">
        <v>231</v>
      </c>
      <c r="G17" s="84"/>
      <c r="H17" s="79"/>
      <c r="I17" s="79"/>
      <c r="J17" s="79"/>
      <c r="K17" s="79"/>
      <c r="L17" s="97"/>
    </row>
    <row r="18" ht="57.75" spans="1:12">
      <c r="A18" s="92">
        <v>8</v>
      </c>
      <c r="B18" s="93" t="s">
        <v>232</v>
      </c>
      <c r="C18" s="94" t="s">
        <v>223</v>
      </c>
      <c r="D18" s="94" t="s">
        <v>233</v>
      </c>
      <c r="E18" s="94" t="s">
        <v>234</v>
      </c>
      <c r="G18" s="84"/>
      <c r="H18" s="79"/>
      <c r="I18" s="79"/>
      <c r="J18" s="79"/>
      <c r="K18" s="79"/>
      <c r="L18" s="97"/>
    </row>
    <row r="19" ht="57.75" spans="1:12">
      <c r="A19" s="89">
        <v>9</v>
      </c>
      <c r="B19" s="90" t="s">
        <v>235</v>
      </c>
      <c r="C19" s="91" t="s">
        <v>223</v>
      </c>
      <c r="D19" s="91" t="s">
        <v>236</v>
      </c>
      <c r="E19" s="91" t="s">
        <v>234</v>
      </c>
      <c r="G19" s="84"/>
      <c r="H19" s="79"/>
      <c r="I19" s="79"/>
      <c r="J19" s="79"/>
      <c r="K19" s="79"/>
      <c r="L19" s="97"/>
    </row>
    <row r="20" ht="57.75" spans="1:12">
      <c r="A20" s="92">
        <v>10</v>
      </c>
      <c r="B20" s="93" t="s">
        <v>237</v>
      </c>
      <c r="C20" s="94" t="s">
        <v>223</v>
      </c>
      <c r="D20" s="94" t="s">
        <v>238</v>
      </c>
      <c r="E20" s="94" t="s">
        <v>234</v>
      </c>
      <c r="G20" s="95"/>
      <c r="H20" s="85"/>
      <c r="I20" s="85"/>
      <c r="J20" s="85"/>
      <c r="K20" s="85"/>
      <c r="L20" s="98"/>
    </row>
    <row r="21" ht="43.5" spans="1:5">
      <c r="A21" s="89">
        <v>11</v>
      </c>
      <c r="B21" s="90" t="s">
        <v>239</v>
      </c>
      <c r="C21" s="91" t="s">
        <v>223</v>
      </c>
      <c r="D21" s="91" t="s">
        <v>240</v>
      </c>
      <c r="E21" s="91" t="s">
        <v>132</v>
      </c>
    </row>
    <row r="22" ht="29.25" spans="1:5">
      <c r="A22" s="92">
        <v>12</v>
      </c>
      <c r="B22" s="93" t="s">
        <v>241</v>
      </c>
      <c r="C22" s="94" t="s">
        <v>223</v>
      </c>
      <c r="D22" s="94" t="s">
        <v>242</v>
      </c>
      <c r="E22" s="94" t="s">
        <v>132</v>
      </c>
    </row>
    <row r="23" ht="29.25" spans="1:5">
      <c r="A23" s="89">
        <v>13</v>
      </c>
      <c r="B23" s="90" t="s">
        <v>243</v>
      </c>
      <c r="C23" s="91" t="s">
        <v>229</v>
      </c>
      <c r="D23" s="91" t="s">
        <v>244</v>
      </c>
      <c r="E23" s="91" t="s">
        <v>132</v>
      </c>
    </row>
    <row r="24" ht="72" spans="1:5">
      <c r="A24" s="92">
        <v>14</v>
      </c>
      <c r="B24" s="93" t="s">
        <v>245</v>
      </c>
      <c r="C24" s="94" t="s">
        <v>229</v>
      </c>
      <c r="D24" s="94" t="s">
        <v>246</v>
      </c>
      <c r="E24" s="94" t="s">
        <v>247</v>
      </c>
    </row>
    <row r="25" ht="57.75" spans="1:5">
      <c r="A25" s="89">
        <v>15</v>
      </c>
      <c r="B25" s="90" t="s">
        <v>248</v>
      </c>
      <c r="C25" s="91" t="s">
        <v>219</v>
      </c>
      <c r="D25" s="91" t="s">
        <v>249</v>
      </c>
      <c r="E25" s="91" t="s">
        <v>132</v>
      </c>
    </row>
    <row r="26" ht="29.25" spans="1:5">
      <c r="A26" s="92">
        <v>16</v>
      </c>
      <c r="B26" s="93" t="s">
        <v>250</v>
      </c>
      <c r="C26" s="94" t="s">
        <v>209</v>
      </c>
      <c r="D26" s="94" t="s">
        <v>251</v>
      </c>
      <c r="E26" s="94" t="s">
        <v>252</v>
      </c>
    </row>
    <row r="27" ht="43.5" spans="1:5">
      <c r="A27" s="89">
        <v>17</v>
      </c>
      <c r="B27" s="90" t="s">
        <v>253</v>
      </c>
      <c r="C27" s="91" t="s">
        <v>223</v>
      </c>
      <c r="D27" s="91" t="s">
        <v>254</v>
      </c>
      <c r="E27" s="91" t="s">
        <v>255</v>
      </c>
    </row>
    <row r="28" ht="29.25" spans="1:5">
      <c r="A28" s="92">
        <v>18</v>
      </c>
      <c r="B28" s="93" t="s">
        <v>256</v>
      </c>
      <c r="C28" s="94" t="s">
        <v>219</v>
      </c>
      <c r="D28" s="94" t="s">
        <v>257</v>
      </c>
      <c r="E28" s="94" t="s">
        <v>258</v>
      </c>
    </row>
    <row r="29" ht="29.25" spans="1:5">
      <c r="A29" s="89">
        <v>19</v>
      </c>
      <c r="B29" s="90" t="s">
        <v>259</v>
      </c>
      <c r="C29" s="91" t="s">
        <v>260</v>
      </c>
      <c r="D29" s="91" t="s">
        <v>261</v>
      </c>
      <c r="E29" s="91" t="s">
        <v>132</v>
      </c>
    </row>
    <row r="30" ht="43.5" spans="1:5">
      <c r="A30" s="92">
        <v>20</v>
      </c>
      <c r="B30" s="93" t="s">
        <v>262</v>
      </c>
      <c r="C30" s="94" t="s">
        <v>229</v>
      </c>
      <c r="D30" s="94" t="s">
        <v>263</v>
      </c>
      <c r="E30" s="94" t="s">
        <v>264</v>
      </c>
    </row>
    <row r="31" ht="43.5" spans="1:5">
      <c r="A31" s="89">
        <v>21</v>
      </c>
      <c r="B31" s="90" t="s">
        <v>265</v>
      </c>
      <c r="C31" s="91" t="s">
        <v>266</v>
      </c>
      <c r="D31" s="91" t="s">
        <v>267</v>
      </c>
      <c r="E31" s="91" t="s">
        <v>184</v>
      </c>
    </row>
    <row r="32" ht="72" spans="1:5">
      <c r="A32" s="92">
        <v>22</v>
      </c>
      <c r="B32" s="93" t="s">
        <v>268</v>
      </c>
      <c r="C32" s="94" t="s">
        <v>219</v>
      </c>
      <c r="D32" s="94" t="s">
        <v>269</v>
      </c>
      <c r="E32" s="94" t="s">
        <v>132</v>
      </c>
    </row>
    <row r="33" ht="29.25" spans="1:5">
      <c r="A33" s="89">
        <v>23</v>
      </c>
      <c r="B33" s="90" t="s">
        <v>270</v>
      </c>
      <c r="C33" s="91" t="s">
        <v>271</v>
      </c>
      <c r="D33" s="91" t="s">
        <v>272</v>
      </c>
      <c r="E33" s="91" t="s">
        <v>273</v>
      </c>
    </row>
    <row r="34" ht="57.75" spans="1:5">
      <c r="A34" s="92">
        <v>24</v>
      </c>
      <c r="B34" s="93" t="s">
        <v>274</v>
      </c>
      <c r="C34" s="94" t="s">
        <v>229</v>
      </c>
      <c r="D34" s="94" t="s">
        <v>275</v>
      </c>
      <c r="E34" s="94" t="s">
        <v>187</v>
      </c>
    </row>
    <row r="35" ht="43.5" spans="1:5">
      <c r="A35" s="89">
        <v>25</v>
      </c>
      <c r="B35" s="90" t="s">
        <v>276</v>
      </c>
      <c r="C35" s="91" t="s">
        <v>223</v>
      </c>
      <c r="D35" s="91" t="s">
        <v>277</v>
      </c>
      <c r="E35" s="91" t="s">
        <v>132</v>
      </c>
    </row>
    <row r="36" ht="29.25" spans="1:5">
      <c r="A36" s="92">
        <v>26</v>
      </c>
      <c r="B36" s="93" t="s">
        <v>278</v>
      </c>
      <c r="C36" s="94" t="s">
        <v>223</v>
      </c>
      <c r="D36" s="94" t="s">
        <v>279</v>
      </c>
      <c r="E36" s="94" t="s">
        <v>132</v>
      </c>
    </row>
    <row r="37" ht="29.25" spans="1:5">
      <c r="A37" s="89">
        <v>27</v>
      </c>
      <c r="B37" s="90" t="s">
        <v>280</v>
      </c>
      <c r="C37" s="91" t="s">
        <v>281</v>
      </c>
      <c r="D37" s="91" t="s">
        <v>282</v>
      </c>
      <c r="E37" s="91" t="s">
        <v>132</v>
      </c>
    </row>
    <row r="38" ht="43.5" spans="1:5">
      <c r="A38" s="92">
        <v>28</v>
      </c>
      <c r="B38" s="93" t="s">
        <v>283</v>
      </c>
      <c r="C38" s="94" t="s">
        <v>284</v>
      </c>
      <c r="D38" s="94" t="s">
        <v>285</v>
      </c>
      <c r="E38" s="94" t="s">
        <v>132</v>
      </c>
    </row>
    <row r="39" ht="43.5" spans="1:5">
      <c r="A39" s="89">
        <v>29</v>
      </c>
      <c r="B39" s="90" t="s">
        <v>286</v>
      </c>
      <c r="C39" s="91" t="s">
        <v>223</v>
      </c>
      <c r="D39" s="91" t="s">
        <v>287</v>
      </c>
      <c r="E39" s="91" t="s">
        <v>234</v>
      </c>
    </row>
    <row r="40" ht="29.25" spans="1:5">
      <c r="A40" s="92">
        <v>30</v>
      </c>
      <c r="B40" s="93" t="s">
        <v>288</v>
      </c>
      <c r="C40" s="94" t="s">
        <v>219</v>
      </c>
      <c r="D40" s="94" t="s">
        <v>289</v>
      </c>
      <c r="E40" s="94" t="s">
        <v>290</v>
      </c>
    </row>
    <row r="41" ht="29.25" spans="1:5">
      <c r="A41" s="89">
        <v>31</v>
      </c>
      <c r="B41" s="90" t="s">
        <v>291</v>
      </c>
      <c r="C41" s="91" t="s">
        <v>219</v>
      </c>
      <c r="D41" s="91" t="s">
        <v>292</v>
      </c>
      <c r="E41" s="91" t="s">
        <v>228</v>
      </c>
    </row>
    <row r="42" ht="72" spans="1:5">
      <c r="A42" s="92">
        <v>32</v>
      </c>
      <c r="B42" s="93" t="s">
        <v>293</v>
      </c>
      <c r="C42" s="94" t="s">
        <v>219</v>
      </c>
      <c r="D42" s="94" t="s">
        <v>294</v>
      </c>
      <c r="E42" s="94" t="s">
        <v>248</v>
      </c>
    </row>
    <row r="43" ht="86.25" spans="1:5">
      <c r="A43" s="89">
        <v>33</v>
      </c>
      <c r="B43" s="90" t="s">
        <v>295</v>
      </c>
      <c r="C43" s="91" t="s">
        <v>284</v>
      </c>
      <c r="D43" s="91" t="s">
        <v>296</v>
      </c>
      <c r="E43" s="91" t="s">
        <v>132</v>
      </c>
    </row>
    <row r="44" ht="43.5" spans="1:5">
      <c r="A44" s="92">
        <v>34</v>
      </c>
      <c r="B44" s="93" t="s">
        <v>297</v>
      </c>
      <c r="C44" s="94" t="s">
        <v>223</v>
      </c>
      <c r="D44" s="94" t="s">
        <v>298</v>
      </c>
      <c r="E44" s="94" t="s">
        <v>132</v>
      </c>
    </row>
    <row r="45" ht="43.5" spans="1:5">
      <c r="A45" s="89">
        <v>35</v>
      </c>
      <c r="B45" s="90" t="s">
        <v>299</v>
      </c>
      <c r="C45" s="91" t="s">
        <v>300</v>
      </c>
      <c r="D45" s="91" t="s">
        <v>301</v>
      </c>
      <c r="E45" s="91" t="s">
        <v>132</v>
      </c>
    </row>
    <row r="46" ht="43.5" spans="1:5">
      <c r="A46" s="92">
        <v>36</v>
      </c>
      <c r="B46" s="93" t="s">
        <v>302</v>
      </c>
      <c r="C46" s="94" t="s">
        <v>303</v>
      </c>
      <c r="D46" s="94" t="s">
        <v>304</v>
      </c>
      <c r="E46" s="94" t="s">
        <v>132</v>
      </c>
    </row>
    <row r="47" ht="15" spans="1:5">
      <c r="A47" s="89">
        <v>37</v>
      </c>
      <c r="B47" s="90" t="s">
        <v>305</v>
      </c>
      <c r="C47" s="91" t="s">
        <v>281</v>
      </c>
      <c r="D47" s="91" t="s">
        <v>306</v>
      </c>
      <c r="E47" s="91" t="s">
        <v>132</v>
      </c>
    </row>
    <row r="48" ht="43.5" spans="1:5">
      <c r="A48" s="92">
        <v>38</v>
      </c>
      <c r="B48" s="93" t="s">
        <v>307</v>
      </c>
      <c r="C48" s="94" t="s">
        <v>219</v>
      </c>
      <c r="D48" s="94" t="s">
        <v>308</v>
      </c>
      <c r="E48" s="94" t="s">
        <v>145</v>
      </c>
    </row>
    <row r="49" ht="100.5" spans="1:5">
      <c r="A49" s="89">
        <v>39</v>
      </c>
      <c r="B49" s="90" t="s">
        <v>309</v>
      </c>
      <c r="C49" s="91" t="s">
        <v>271</v>
      </c>
      <c r="D49" s="91" t="s">
        <v>310</v>
      </c>
      <c r="E49" s="91" t="s">
        <v>311</v>
      </c>
    </row>
    <row r="50" ht="72" spans="1:5">
      <c r="A50" s="92">
        <v>40</v>
      </c>
      <c r="B50" s="93" t="s">
        <v>312</v>
      </c>
      <c r="C50" s="94" t="s">
        <v>219</v>
      </c>
      <c r="D50" s="94" t="s">
        <v>313</v>
      </c>
      <c r="E50" s="94" t="s">
        <v>248</v>
      </c>
    </row>
    <row r="51" ht="29.25" spans="1:5">
      <c r="A51" s="89">
        <v>41</v>
      </c>
      <c r="B51" s="90" t="s">
        <v>214</v>
      </c>
      <c r="C51" s="91" t="s">
        <v>303</v>
      </c>
      <c r="D51" s="91" t="s">
        <v>314</v>
      </c>
      <c r="E51" s="91" t="s">
        <v>315</v>
      </c>
    </row>
    <row r="52" ht="29.25" spans="1:5">
      <c r="A52" s="92">
        <v>42</v>
      </c>
      <c r="B52" s="93" t="s">
        <v>316</v>
      </c>
      <c r="C52" s="94" t="s">
        <v>229</v>
      </c>
      <c r="D52" s="94" t="s">
        <v>317</v>
      </c>
      <c r="E52" s="94" t="s">
        <v>318</v>
      </c>
    </row>
    <row r="53" ht="72" spans="1:5">
      <c r="A53" s="89">
        <v>43</v>
      </c>
      <c r="B53" s="90" t="s">
        <v>319</v>
      </c>
      <c r="C53" s="91" t="s">
        <v>229</v>
      </c>
      <c r="D53" s="91" t="s">
        <v>320</v>
      </c>
      <c r="E53" s="91" t="s">
        <v>132</v>
      </c>
    </row>
    <row r="54" ht="29.25" spans="1:5">
      <c r="A54" s="92">
        <v>44</v>
      </c>
      <c r="B54" s="93" t="s">
        <v>321</v>
      </c>
      <c r="C54" s="94" t="s">
        <v>229</v>
      </c>
      <c r="D54" s="94" t="s">
        <v>322</v>
      </c>
      <c r="E54" s="94" t="s">
        <v>132</v>
      </c>
    </row>
    <row r="55" ht="15" spans="1:5">
      <c r="A55" s="89">
        <v>45</v>
      </c>
      <c r="B55" s="90" t="s">
        <v>323</v>
      </c>
      <c r="C55" s="91" t="s">
        <v>223</v>
      </c>
      <c r="D55" s="91" t="s">
        <v>324</v>
      </c>
      <c r="E55" s="91" t="s">
        <v>192</v>
      </c>
    </row>
    <row r="56" ht="29.25" spans="1:5">
      <c r="A56" s="92">
        <v>46</v>
      </c>
      <c r="B56" s="93" t="s">
        <v>325</v>
      </c>
      <c r="C56" s="94" t="s">
        <v>229</v>
      </c>
      <c r="D56" s="94" t="s">
        <v>326</v>
      </c>
      <c r="E56" s="94" t="s">
        <v>321</v>
      </c>
    </row>
    <row r="57" ht="29.25" spans="1:5">
      <c r="A57" s="89">
        <v>47</v>
      </c>
      <c r="B57" s="90" t="s">
        <v>327</v>
      </c>
      <c r="C57" s="91" t="s">
        <v>219</v>
      </c>
      <c r="D57" s="91" t="s">
        <v>328</v>
      </c>
      <c r="E57" s="91" t="s">
        <v>150</v>
      </c>
    </row>
    <row r="58" ht="57.75" spans="1:5">
      <c r="A58" s="92">
        <v>48</v>
      </c>
      <c r="B58" s="93" t="s">
        <v>329</v>
      </c>
      <c r="C58" s="94" t="s">
        <v>209</v>
      </c>
      <c r="D58" s="94" t="s">
        <v>330</v>
      </c>
      <c r="E58" s="94" t="s">
        <v>132</v>
      </c>
    </row>
    <row r="59" ht="43.5" spans="1:5">
      <c r="A59" s="89">
        <v>49</v>
      </c>
      <c r="B59" s="90" t="s">
        <v>331</v>
      </c>
      <c r="C59" s="91" t="s">
        <v>223</v>
      </c>
      <c r="D59" s="91" t="s">
        <v>332</v>
      </c>
      <c r="E59" s="91" t="s">
        <v>132</v>
      </c>
    </row>
    <row r="60" ht="29.25" spans="1:5">
      <c r="A60" s="92">
        <v>50</v>
      </c>
      <c r="B60" s="93" t="s">
        <v>333</v>
      </c>
      <c r="C60" s="94" t="s">
        <v>229</v>
      </c>
      <c r="D60" s="94" t="s">
        <v>334</v>
      </c>
      <c r="E60" s="94" t="s">
        <v>132</v>
      </c>
    </row>
    <row r="61" ht="43.5" spans="1:5">
      <c r="A61" s="89">
        <v>51</v>
      </c>
      <c r="B61" s="90" t="s">
        <v>335</v>
      </c>
      <c r="C61" s="91" t="s">
        <v>271</v>
      </c>
      <c r="D61" s="91" t="s">
        <v>336</v>
      </c>
      <c r="E61" s="91" t="s">
        <v>132</v>
      </c>
    </row>
    <row r="62" ht="15" spans="1:5">
      <c r="A62" s="92">
        <v>52</v>
      </c>
      <c r="B62" s="93" t="s">
        <v>337</v>
      </c>
      <c r="C62" s="94" t="s">
        <v>223</v>
      </c>
      <c r="D62" s="94" t="s">
        <v>338</v>
      </c>
      <c r="E62" s="94" t="s">
        <v>339</v>
      </c>
    </row>
    <row r="63" ht="15" spans="1:5">
      <c r="A63" s="89">
        <v>53</v>
      </c>
      <c r="B63" s="90"/>
      <c r="C63" s="91"/>
      <c r="D63" s="91"/>
      <c r="E63" s="91"/>
    </row>
    <row r="64" ht="15" spans="1:5">
      <c r="A64" s="92">
        <v>54</v>
      </c>
      <c r="B64" s="93"/>
      <c r="C64" s="94"/>
      <c r="D64" s="94"/>
      <c r="E64" s="94"/>
    </row>
    <row r="65" ht="15" spans="1:5">
      <c r="A65" s="89">
        <v>55</v>
      </c>
      <c r="B65" s="90"/>
      <c r="C65" s="91"/>
      <c r="D65" s="91"/>
      <c r="E65" s="91"/>
    </row>
    <row r="66" ht="15" spans="1:5">
      <c r="A66" s="92">
        <v>56</v>
      </c>
      <c r="B66" s="93"/>
      <c r="C66" s="94"/>
      <c r="D66" s="94"/>
      <c r="E66" s="94"/>
    </row>
    <row r="67" ht="15" spans="1:5">
      <c r="A67" s="89">
        <v>57</v>
      </c>
      <c r="B67" s="90"/>
      <c r="C67" s="91"/>
      <c r="D67" s="91"/>
      <c r="E67" s="91"/>
    </row>
    <row r="68" ht="15" spans="1:5">
      <c r="A68" s="92">
        <v>58</v>
      </c>
      <c r="B68" s="93"/>
      <c r="C68" s="94"/>
      <c r="D68" s="94"/>
      <c r="E68" s="94"/>
    </row>
  </sheetData>
  <mergeCells count="2">
    <mergeCell ref="G2:L20"/>
    <mergeCell ref="A1:E9"/>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dimension ref="A1:O70"/>
  <sheetViews>
    <sheetView showGridLines="0" topLeftCell="A25" workbookViewId="0">
      <selection activeCell="J8" sqref="J8"/>
    </sheetView>
  </sheetViews>
  <sheetFormatPr defaultColWidth="9" defaultRowHeight="14.25"/>
  <cols>
    <col min="1" max="1" width="26.375" customWidth="1"/>
    <col min="11" max="11" width="23" customWidth="1"/>
    <col min="12" max="12" width="9" customWidth="1"/>
    <col min="15" max="15" width="46.125" customWidth="1"/>
  </cols>
  <sheetData>
    <row r="1" ht="15" spans="1:8">
      <c r="A1" s="36" t="s">
        <v>340</v>
      </c>
      <c r="B1" s="37"/>
      <c r="C1" s="37"/>
      <c r="D1" s="37"/>
      <c r="E1" s="37"/>
      <c r="F1" s="37"/>
      <c r="G1" s="37"/>
      <c r="H1" s="37"/>
    </row>
    <row r="2" ht="15.75" customHeight="1" spans="1:13">
      <c r="A2" s="38" t="s">
        <v>341</v>
      </c>
      <c r="B2" s="39"/>
      <c r="C2" s="39"/>
      <c r="D2" s="39"/>
      <c r="E2" s="39"/>
      <c r="F2" s="39"/>
      <c r="G2" s="39"/>
      <c r="H2" s="40"/>
      <c r="J2" s="64" t="s">
        <v>342</v>
      </c>
      <c r="K2" s="64" t="s">
        <v>343</v>
      </c>
      <c r="L2" s="64" t="s">
        <v>344</v>
      </c>
      <c r="M2" s="64" t="s">
        <v>345</v>
      </c>
    </row>
    <row r="3" customHeight="1" spans="1:13">
      <c r="A3" s="41"/>
      <c r="B3" s="42"/>
      <c r="C3" s="42"/>
      <c r="D3" s="42"/>
      <c r="E3" s="42"/>
      <c r="F3" s="42"/>
      <c r="G3" s="42"/>
      <c r="H3" s="43"/>
      <c r="J3" s="65"/>
      <c r="K3" s="65" t="s">
        <v>346</v>
      </c>
      <c r="L3" s="65"/>
      <c r="M3" s="65"/>
    </row>
    <row r="4" ht="16.5" customHeight="1" spans="1:13">
      <c r="A4" s="41"/>
      <c r="B4" s="42"/>
      <c r="C4" s="42"/>
      <c r="D4" s="42"/>
      <c r="E4" s="42"/>
      <c r="F4" s="42"/>
      <c r="G4" s="42"/>
      <c r="H4" s="43"/>
      <c r="J4" s="66" t="s">
        <v>347</v>
      </c>
      <c r="K4" s="66" t="s">
        <v>348</v>
      </c>
      <c r="L4" s="66" t="s">
        <v>349</v>
      </c>
      <c r="M4" s="66">
        <v>1</v>
      </c>
    </row>
    <row r="5" customHeight="1" spans="1:13">
      <c r="A5" s="41"/>
      <c r="B5" s="42"/>
      <c r="C5" s="42"/>
      <c r="D5" s="42"/>
      <c r="E5" s="42"/>
      <c r="F5" s="42"/>
      <c r="G5" s="42"/>
      <c r="H5" s="43"/>
      <c r="J5" s="66" t="s">
        <v>350</v>
      </c>
      <c r="K5" s="66" t="s">
        <v>351</v>
      </c>
      <c r="L5" s="66" t="s">
        <v>352</v>
      </c>
      <c r="M5" s="66">
        <v>2</v>
      </c>
    </row>
    <row r="6" ht="16.5" customHeight="1" spans="1:13">
      <c r="A6" s="41"/>
      <c r="B6" s="42"/>
      <c r="C6" s="42"/>
      <c r="D6" s="42"/>
      <c r="E6" s="42"/>
      <c r="F6" s="42"/>
      <c r="G6" s="42"/>
      <c r="H6" s="43"/>
      <c r="J6" s="66" t="s">
        <v>353</v>
      </c>
      <c r="K6" s="66" t="s">
        <v>354</v>
      </c>
      <c r="L6" s="66" t="s">
        <v>355</v>
      </c>
      <c r="M6" s="66">
        <v>3</v>
      </c>
    </row>
    <row r="7" customHeight="1" spans="1:8">
      <c r="A7" s="41"/>
      <c r="B7" s="42"/>
      <c r="C7" s="42"/>
      <c r="D7" s="42"/>
      <c r="E7" s="42"/>
      <c r="F7" s="42"/>
      <c r="G7" s="42"/>
      <c r="H7" s="43"/>
    </row>
    <row r="8" spans="1:8">
      <c r="A8" s="41"/>
      <c r="B8" s="42"/>
      <c r="C8" s="42"/>
      <c r="D8" s="42"/>
      <c r="E8" s="42"/>
      <c r="F8" s="42"/>
      <c r="G8" s="42"/>
      <c r="H8" s="43"/>
    </row>
    <row r="9" customHeight="1" spans="1:8">
      <c r="A9" s="41"/>
      <c r="B9" s="42"/>
      <c r="C9" s="42"/>
      <c r="D9" s="42"/>
      <c r="E9" s="42"/>
      <c r="F9" s="42"/>
      <c r="G9" s="42"/>
      <c r="H9" s="43"/>
    </row>
    <row r="10" spans="1:8">
      <c r="A10" s="41"/>
      <c r="B10" s="42"/>
      <c r="C10" s="42"/>
      <c r="D10" s="42"/>
      <c r="E10" s="42"/>
      <c r="F10" s="42"/>
      <c r="G10" s="42"/>
      <c r="H10" s="43"/>
    </row>
    <row r="11" customHeight="1" spans="1:8">
      <c r="A11" s="41"/>
      <c r="B11" s="42"/>
      <c r="C11" s="42"/>
      <c r="D11" s="42"/>
      <c r="E11" s="42"/>
      <c r="F11" s="42"/>
      <c r="G11" s="42"/>
      <c r="H11" s="43"/>
    </row>
    <row r="12" customHeight="1" spans="1:8">
      <c r="A12" s="41"/>
      <c r="B12" s="42"/>
      <c r="C12" s="42"/>
      <c r="D12" s="42"/>
      <c r="E12" s="42"/>
      <c r="F12" s="42"/>
      <c r="G12" s="42"/>
      <c r="H12" s="43"/>
    </row>
    <row r="13" spans="1:8">
      <c r="A13" s="41"/>
      <c r="B13" s="42"/>
      <c r="C13" s="42"/>
      <c r="D13" s="42"/>
      <c r="E13" s="42"/>
      <c r="F13" s="42"/>
      <c r="G13" s="42"/>
      <c r="H13" s="43"/>
    </row>
    <row r="14" spans="1:8">
      <c r="A14" s="41"/>
      <c r="B14" s="42"/>
      <c r="C14" s="42"/>
      <c r="D14" s="42"/>
      <c r="E14" s="42"/>
      <c r="F14" s="42"/>
      <c r="G14" s="42"/>
      <c r="H14" s="43"/>
    </row>
    <row r="15" ht="15" spans="1:8">
      <c r="A15" s="44"/>
      <c r="B15" s="45"/>
      <c r="C15" s="45"/>
      <c r="D15" s="45"/>
      <c r="E15" s="45"/>
      <c r="F15" s="45"/>
      <c r="G15" s="45"/>
      <c r="H15" s="46"/>
    </row>
    <row r="16" ht="15" spans="1:8">
      <c r="A16" s="47"/>
      <c r="B16" s="47"/>
      <c r="C16" s="47"/>
      <c r="D16" s="47"/>
      <c r="E16" s="47"/>
      <c r="F16" s="47"/>
      <c r="G16" s="47"/>
      <c r="H16" s="47"/>
    </row>
    <row r="17" ht="258" customHeight="1" spans="1:8">
      <c r="A17" s="48" t="s">
        <v>356</v>
      </c>
      <c r="B17" s="49"/>
      <c r="C17" s="49"/>
      <c r="D17" s="49"/>
      <c r="E17" s="49"/>
      <c r="F17" s="49"/>
      <c r="G17" s="49"/>
      <c r="H17" s="50"/>
    </row>
    <row r="18" ht="15" spans="1:8">
      <c r="A18" s="51"/>
      <c r="B18" s="51"/>
      <c r="C18" s="51"/>
      <c r="D18" s="51"/>
      <c r="E18" s="51"/>
      <c r="F18" s="51"/>
      <c r="G18" s="51"/>
      <c r="H18" s="51"/>
    </row>
    <row r="19" ht="330.75" customHeight="1" spans="1:8">
      <c r="A19" s="48" t="s">
        <v>357</v>
      </c>
      <c r="B19" s="49"/>
      <c r="C19" s="49"/>
      <c r="D19" s="49"/>
      <c r="E19" s="49"/>
      <c r="F19" s="49"/>
      <c r="G19" s="49"/>
      <c r="H19" s="50"/>
    </row>
    <row r="20" ht="15" spans="1:8">
      <c r="A20" s="51"/>
      <c r="B20" s="51"/>
      <c r="C20" s="51"/>
      <c r="D20" s="51"/>
      <c r="E20" s="51"/>
      <c r="F20" s="51"/>
      <c r="G20" s="51"/>
      <c r="H20" s="51"/>
    </row>
    <row r="21" ht="234.75" customHeight="1" spans="1:8">
      <c r="A21" s="48" t="s">
        <v>358</v>
      </c>
      <c r="B21" s="49"/>
      <c r="C21" s="49"/>
      <c r="D21" s="49"/>
      <c r="E21" s="49"/>
      <c r="F21" s="49"/>
      <c r="G21" s="49"/>
      <c r="H21" s="50"/>
    </row>
    <row r="22" ht="15" spans="1:8">
      <c r="A22" s="51"/>
      <c r="B22" s="51"/>
      <c r="C22" s="51"/>
      <c r="D22" s="51"/>
      <c r="E22" s="51"/>
      <c r="F22" s="51"/>
      <c r="G22" s="51"/>
      <c r="H22" s="51"/>
    </row>
    <row r="23" ht="15" customHeight="1" spans="1:15">
      <c r="A23" s="52" t="s">
        <v>359</v>
      </c>
      <c r="B23" s="53"/>
      <c r="C23" s="53"/>
      <c r="D23" s="53"/>
      <c r="E23" s="53"/>
      <c r="F23" s="53"/>
      <c r="G23" s="53"/>
      <c r="H23" s="54"/>
      <c r="J23" s="67" t="s">
        <v>360</v>
      </c>
      <c r="K23" s="67"/>
      <c r="L23" s="67"/>
      <c r="N23" s="67" t="s">
        <v>361</v>
      </c>
      <c r="O23" s="67"/>
    </row>
    <row r="24" ht="15.75" spans="1:15">
      <c r="A24" s="55"/>
      <c r="B24" s="56"/>
      <c r="C24" s="56"/>
      <c r="D24" s="56"/>
      <c r="E24" s="56"/>
      <c r="F24" s="56"/>
      <c r="G24" s="56"/>
      <c r="H24" s="57"/>
      <c r="J24" s="68" t="s">
        <v>362</v>
      </c>
      <c r="K24" s="68" t="s">
        <v>363</v>
      </c>
      <c r="L24" s="68" t="s">
        <v>364</v>
      </c>
      <c r="N24" s="68" t="s">
        <v>362</v>
      </c>
      <c r="O24" s="68" t="s">
        <v>363</v>
      </c>
    </row>
    <row r="25" ht="15" spans="1:15">
      <c r="A25" s="55"/>
      <c r="B25" s="56"/>
      <c r="C25" s="56"/>
      <c r="D25" s="56"/>
      <c r="E25" s="56"/>
      <c r="F25" s="56"/>
      <c r="G25" s="56"/>
      <c r="H25" s="57"/>
      <c r="J25" s="69" t="s">
        <v>365</v>
      </c>
      <c r="K25" s="70" t="s">
        <v>366</v>
      </c>
      <c r="L25" s="70" t="s">
        <v>367</v>
      </c>
      <c r="N25" s="71">
        <v>1</v>
      </c>
      <c r="O25" s="71" t="s">
        <v>368</v>
      </c>
    </row>
    <row r="26" ht="15" spans="1:15">
      <c r="A26" s="55"/>
      <c r="B26" s="56"/>
      <c r="C26" s="56"/>
      <c r="D26" s="56"/>
      <c r="E26" s="56"/>
      <c r="F26" s="56"/>
      <c r="G26" s="56"/>
      <c r="H26" s="57"/>
      <c r="J26" s="69"/>
      <c r="K26" s="70"/>
      <c r="L26" s="72"/>
      <c r="N26" s="71">
        <v>2</v>
      </c>
      <c r="O26" s="71" t="s">
        <v>369</v>
      </c>
    </row>
    <row r="27" ht="15" spans="1:15">
      <c r="A27" s="55"/>
      <c r="B27" s="56"/>
      <c r="C27" s="56"/>
      <c r="D27" s="56"/>
      <c r="E27" s="56"/>
      <c r="F27" s="56"/>
      <c r="G27" s="56"/>
      <c r="H27" s="57"/>
      <c r="J27" s="69"/>
      <c r="K27" s="70"/>
      <c r="L27" s="72"/>
      <c r="N27" s="71">
        <v>3</v>
      </c>
      <c r="O27" s="71" t="s">
        <v>370</v>
      </c>
    </row>
    <row r="28" ht="15" spans="1:15">
      <c r="A28" s="55"/>
      <c r="B28" s="56"/>
      <c r="C28" s="56"/>
      <c r="D28" s="56"/>
      <c r="E28" s="56"/>
      <c r="F28" s="56"/>
      <c r="G28" s="56"/>
      <c r="H28" s="57"/>
      <c r="J28" s="69"/>
      <c r="K28" s="70"/>
      <c r="L28" s="72"/>
      <c r="N28" s="71">
        <v>4</v>
      </c>
      <c r="O28" s="71" t="s">
        <v>371</v>
      </c>
    </row>
    <row r="29" ht="15" spans="1:15">
      <c r="A29" s="55"/>
      <c r="B29" s="56"/>
      <c r="C29" s="56"/>
      <c r="D29" s="56"/>
      <c r="E29" s="56"/>
      <c r="F29" s="56"/>
      <c r="G29" s="56"/>
      <c r="H29" s="57"/>
      <c r="J29" s="69" t="s">
        <v>372</v>
      </c>
      <c r="K29" s="70" t="s">
        <v>373</v>
      </c>
      <c r="L29" s="73" t="s">
        <v>374</v>
      </c>
      <c r="N29" s="71">
        <v>5</v>
      </c>
      <c r="O29" s="71" t="s">
        <v>375</v>
      </c>
    </row>
    <row r="30" ht="15" spans="1:15">
      <c r="A30" s="55"/>
      <c r="B30" s="56"/>
      <c r="C30" s="56"/>
      <c r="D30" s="56"/>
      <c r="E30" s="56"/>
      <c r="F30" s="56"/>
      <c r="G30" s="56"/>
      <c r="H30" s="57"/>
      <c r="J30" s="69"/>
      <c r="K30" s="70"/>
      <c r="L30" s="74"/>
      <c r="N30" s="71">
        <v>6</v>
      </c>
      <c r="O30" s="71" t="s">
        <v>376</v>
      </c>
    </row>
    <row r="31" ht="15" spans="1:15">
      <c r="A31" s="55"/>
      <c r="B31" s="56"/>
      <c r="C31" s="56"/>
      <c r="D31" s="56"/>
      <c r="E31" s="56"/>
      <c r="F31" s="56"/>
      <c r="G31" s="56"/>
      <c r="H31" s="57"/>
      <c r="J31" s="69"/>
      <c r="K31" s="70"/>
      <c r="L31" s="74"/>
      <c r="N31" s="71">
        <v>7</v>
      </c>
      <c r="O31" s="71" t="s">
        <v>377</v>
      </c>
    </row>
    <row r="32" ht="15" spans="1:15">
      <c r="A32" s="55"/>
      <c r="B32" s="56"/>
      <c r="C32" s="56"/>
      <c r="D32" s="56"/>
      <c r="E32" s="56"/>
      <c r="F32" s="56"/>
      <c r="G32" s="56"/>
      <c r="H32" s="57"/>
      <c r="J32" s="69"/>
      <c r="K32" s="70"/>
      <c r="L32" s="74"/>
      <c r="N32" s="71">
        <v>8</v>
      </c>
      <c r="O32" s="71" t="s">
        <v>378</v>
      </c>
    </row>
    <row r="33" ht="15" spans="1:15">
      <c r="A33" s="55"/>
      <c r="B33" s="56"/>
      <c r="C33" s="56"/>
      <c r="D33" s="56"/>
      <c r="E33" s="56"/>
      <c r="F33" s="56"/>
      <c r="G33" s="56"/>
      <c r="H33" s="57"/>
      <c r="J33" s="69"/>
      <c r="K33" s="70"/>
      <c r="L33" s="74"/>
      <c r="N33" s="71">
        <v>9</v>
      </c>
      <c r="O33" s="71" t="s">
        <v>379</v>
      </c>
    </row>
    <row r="34" customHeight="1" spans="1:15">
      <c r="A34" s="55"/>
      <c r="B34" s="56"/>
      <c r="C34" s="56"/>
      <c r="D34" s="56"/>
      <c r="E34" s="56"/>
      <c r="F34" s="56"/>
      <c r="G34" s="56"/>
      <c r="H34" s="57"/>
      <c r="J34" s="69"/>
      <c r="K34" s="70"/>
      <c r="L34" s="74"/>
      <c r="N34" s="71">
        <v>10</v>
      </c>
      <c r="O34" s="71" t="s">
        <v>380</v>
      </c>
    </row>
    <row r="35" ht="15" spans="1:12">
      <c r="A35" s="55"/>
      <c r="B35" s="56"/>
      <c r="C35" s="56"/>
      <c r="D35" s="56"/>
      <c r="E35" s="56"/>
      <c r="F35" s="56"/>
      <c r="G35" s="56"/>
      <c r="H35" s="57"/>
      <c r="J35" s="69" t="s">
        <v>381</v>
      </c>
      <c r="K35" s="75" t="s">
        <v>382</v>
      </c>
      <c r="L35" s="73" t="s">
        <v>374</v>
      </c>
    </row>
    <row r="36" ht="15" spans="1:12">
      <c r="A36" s="58"/>
      <c r="B36" s="59"/>
      <c r="C36" s="59"/>
      <c r="D36" s="59"/>
      <c r="E36" s="59"/>
      <c r="F36" s="59"/>
      <c r="G36" s="59"/>
      <c r="H36" s="60"/>
      <c r="J36" s="76"/>
      <c r="K36" s="75"/>
      <c r="L36" s="73"/>
    </row>
    <row r="37" ht="15" spans="1:12">
      <c r="A37" s="51"/>
      <c r="B37" s="51"/>
      <c r="C37" s="51"/>
      <c r="D37" s="51"/>
      <c r="E37" s="51"/>
      <c r="F37" s="51"/>
      <c r="G37" s="51"/>
      <c r="H37" s="51"/>
      <c r="J37" s="76"/>
      <c r="K37" s="75"/>
      <c r="L37" s="73"/>
    </row>
    <row r="38" ht="15" customHeight="1" spans="1:12">
      <c r="A38" s="52" t="s">
        <v>383</v>
      </c>
      <c r="B38" s="53"/>
      <c r="C38" s="53"/>
      <c r="D38" s="53"/>
      <c r="E38" s="53"/>
      <c r="F38" s="53"/>
      <c r="G38" s="53"/>
      <c r="H38" s="54"/>
      <c r="J38" s="76"/>
      <c r="K38" s="75"/>
      <c r="L38" s="73"/>
    </row>
    <row r="39" ht="15" spans="1:12">
      <c r="A39" s="55"/>
      <c r="B39" s="56"/>
      <c r="C39" s="56"/>
      <c r="D39" s="56"/>
      <c r="E39" s="56"/>
      <c r="F39" s="56"/>
      <c r="G39" s="56"/>
      <c r="H39" s="57"/>
      <c r="J39" s="69" t="s">
        <v>384</v>
      </c>
      <c r="K39" s="73" t="s">
        <v>385</v>
      </c>
      <c r="L39" s="70" t="s">
        <v>386</v>
      </c>
    </row>
    <row r="40" ht="15" spans="1:12">
      <c r="A40" s="55"/>
      <c r="B40" s="56"/>
      <c r="C40" s="56"/>
      <c r="D40" s="56"/>
      <c r="E40" s="56"/>
      <c r="F40" s="56"/>
      <c r="G40" s="56"/>
      <c r="H40" s="57"/>
      <c r="J40" s="69"/>
      <c r="K40" s="73"/>
      <c r="L40" s="77"/>
    </row>
    <row r="41" ht="15" spans="1:12">
      <c r="A41" s="55"/>
      <c r="B41" s="56"/>
      <c r="C41" s="56"/>
      <c r="D41" s="56"/>
      <c r="E41" s="56"/>
      <c r="F41" s="56"/>
      <c r="G41" s="56"/>
      <c r="H41" s="57"/>
      <c r="J41" s="69"/>
      <c r="K41" s="73"/>
      <c r="L41" s="77"/>
    </row>
    <row r="42" ht="15" spans="1:12">
      <c r="A42" s="55"/>
      <c r="B42" s="56"/>
      <c r="C42" s="56"/>
      <c r="D42" s="56"/>
      <c r="E42" s="56"/>
      <c r="F42" s="56"/>
      <c r="G42" s="56"/>
      <c r="H42" s="57"/>
      <c r="J42" s="69"/>
      <c r="K42" s="73"/>
      <c r="L42" s="77"/>
    </row>
    <row r="43" ht="15" spans="1:12">
      <c r="A43" s="55"/>
      <c r="B43" s="56"/>
      <c r="C43" s="56"/>
      <c r="D43" s="56"/>
      <c r="E43" s="56"/>
      <c r="F43" s="56"/>
      <c r="G43" s="56"/>
      <c r="H43" s="57"/>
      <c r="J43" s="69"/>
      <c r="K43" s="73"/>
      <c r="L43" s="77"/>
    </row>
    <row r="44" spans="1:8">
      <c r="A44" s="55"/>
      <c r="B44" s="56"/>
      <c r="C44" s="56"/>
      <c r="D44" s="56"/>
      <c r="E44" s="56"/>
      <c r="F44" s="56"/>
      <c r="G44" s="56"/>
      <c r="H44" s="57"/>
    </row>
    <row r="45" spans="1:8">
      <c r="A45" s="55"/>
      <c r="B45" s="56"/>
      <c r="C45" s="56"/>
      <c r="D45" s="56"/>
      <c r="E45" s="56"/>
      <c r="F45" s="56"/>
      <c r="G45" s="56"/>
      <c r="H45" s="57"/>
    </row>
    <row r="46" spans="1:8">
      <c r="A46" s="55"/>
      <c r="B46" s="56"/>
      <c r="C46" s="56"/>
      <c r="D46" s="56"/>
      <c r="E46" s="56"/>
      <c r="F46" s="56"/>
      <c r="G46" s="56"/>
      <c r="H46" s="57"/>
    </row>
    <row r="47" ht="15" spans="1:8">
      <c r="A47" s="58"/>
      <c r="B47" s="59"/>
      <c r="C47" s="59"/>
      <c r="D47" s="59"/>
      <c r="E47" s="59"/>
      <c r="F47" s="59"/>
      <c r="G47" s="59"/>
      <c r="H47" s="60"/>
    </row>
    <row r="48" ht="15" spans="1:8">
      <c r="A48" s="51"/>
      <c r="B48" s="51"/>
      <c r="C48" s="51"/>
      <c r="D48" s="51"/>
      <c r="E48" s="51"/>
      <c r="F48" s="51"/>
      <c r="G48" s="51"/>
      <c r="H48" s="51"/>
    </row>
    <row r="49" ht="88.5" customHeight="1" spans="1:8">
      <c r="A49" s="61" t="s">
        <v>387</v>
      </c>
      <c r="B49" s="62"/>
      <c r="C49" s="62"/>
      <c r="D49" s="62"/>
      <c r="E49" s="62"/>
      <c r="F49" s="62"/>
      <c r="G49" s="62"/>
      <c r="H49" s="63"/>
    </row>
    <row r="50" spans="1:8">
      <c r="A50" s="51"/>
      <c r="B50" s="51"/>
      <c r="C50" s="51"/>
      <c r="D50" s="51"/>
      <c r="E50" s="51"/>
      <c r="F50" s="51"/>
      <c r="G50" s="51"/>
      <c r="H50" s="51"/>
    </row>
    <row r="51" spans="1:8">
      <c r="A51" s="51"/>
      <c r="B51" s="51"/>
      <c r="C51" s="51"/>
      <c r="D51" s="51"/>
      <c r="E51" s="51"/>
      <c r="F51" s="51"/>
      <c r="G51" s="51"/>
      <c r="H51" s="51"/>
    </row>
    <row r="52" spans="1:8">
      <c r="A52" s="51"/>
      <c r="B52" s="51"/>
      <c r="C52" s="51"/>
      <c r="D52" s="51"/>
      <c r="E52" s="51"/>
      <c r="F52" s="51"/>
      <c r="G52" s="51"/>
      <c r="H52" s="51"/>
    </row>
    <row r="53" spans="1:8">
      <c r="A53" s="51"/>
      <c r="B53" s="51"/>
      <c r="C53" s="51"/>
      <c r="D53" s="51"/>
      <c r="E53" s="51"/>
      <c r="F53" s="51"/>
      <c r="G53" s="51"/>
      <c r="H53" s="51"/>
    </row>
    <row r="54" spans="1:8">
      <c r="A54" s="51"/>
      <c r="B54" s="51"/>
      <c r="C54" s="51"/>
      <c r="D54" s="51"/>
      <c r="E54" s="51"/>
      <c r="F54" s="51"/>
      <c r="G54" s="51"/>
      <c r="H54" s="51"/>
    </row>
    <row r="55" spans="1:8">
      <c r="A55" s="51"/>
      <c r="B55" s="51"/>
      <c r="C55" s="51"/>
      <c r="D55" s="51"/>
      <c r="E55" s="51"/>
      <c r="F55" s="51"/>
      <c r="G55" s="51"/>
      <c r="H55" s="51"/>
    </row>
    <row r="56" spans="1:8">
      <c r="A56" s="51"/>
      <c r="B56" s="51"/>
      <c r="C56" s="51"/>
      <c r="D56" s="51"/>
      <c r="E56" s="51"/>
      <c r="F56" s="51"/>
      <c r="G56" s="51"/>
      <c r="H56" s="51"/>
    </row>
    <row r="57" spans="1:8">
      <c r="A57" s="51"/>
      <c r="B57" s="51"/>
      <c r="C57" s="51"/>
      <c r="D57" s="51"/>
      <c r="E57" s="51"/>
      <c r="F57" s="51"/>
      <c r="G57" s="51"/>
      <c r="H57" s="51"/>
    </row>
    <row r="58" spans="1:8">
      <c r="A58" s="51"/>
      <c r="B58" s="51"/>
      <c r="C58" s="51"/>
      <c r="D58" s="51"/>
      <c r="E58" s="51"/>
      <c r="F58" s="51"/>
      <c r="G58" s="51"/>
      <c r="H58" s="51"/>
    </row>
    <row r="59" spans="1:8">
      <c r="A59" s="51"/>
      <c r="B59" s="51"/>
      <c r="C59" s="51"/>
      <c r="D59" s="51"/>
      <c r="E59" s="51"/>
      <c r="F59" s="51"/>
      <c r="G59" s="51"/>
      <c r="H59" s="51"/>
    </row>
    <row r="60" spans="1:8">
      <c r="A60" s="51"/>
      <c r="B60" s="51"/>
      <c r="C60" s="51"/>
      <c r="D60" s="51"/>
      <c r="E60" s="51"/>
      <c r="F60" s="51"/>
      <c r="G60" s="51"/>
      <c r="H60" s="51"/>
    </row>
    <row r="61" spans="1:8">
      <c r="A61" s="51"/>
      <c r="B61" s="51"/>
      <c r="C61" s="51"/>
      <c r="D61" s="51"/>
      <c r="E61" s="51"/>
      <c r="F61" s="51"/>
      <c r="G61" s="51"/>
      <c r="H61" s="51"/>
    </row>
    <row r="62" spans="1:8">
      <c r="A62" s="51"/>
      <c r="B62" s="51"/>
      <c r="C62" s="51"/>
      <c r="D62" s="51"/>
      <c r="E62" s="51"/>
      <c r="F62" s="51"/>
      <c r="G62" s="51"/>
      <c r="H62" s="51"/>
    </row>
    <row r="63" spans="1:8">
      <c r="A63" s="51"/>
      <c r="B63" s="51"/>
      <c r="C63" s="51"/>
      <c r="D63" s="51"/>
      <c r="E63" s="51"/>
      <c r="F63" s="51"/>
      <c r="G63" s="51"/>
      <c r="H63" s="51"/>
    </row>
    <row r="64" spans="1:8">
      <c r="A64" s="51"/>
      <c r="B64" s="51"/>
      <c r="C64" s="51"/>
      <c r="D64" s="51"/>
      <c r="E64" s="51"/>
      <c r="F64" s="51"/>
      <c r="G64" s="51"/>
      <c r="H64" s="51"/>
    </row>
    <row r="65" spans="1:8">
      <c r="A65" s="51"/>
      <c r="B65" s="51"/>
      <c r="C65" s="51"/>
      <c r="D65" s="51"/>
      <c r="E65" s="51"/>
      <c r="F65" s="51"/>
      <c r="G65" s="51"/>
      <c r="H65" s="51"/>
    </row>
    <row r="66" spans="1:8">
      <c r="A66" s="51"/>
      <c r="B66" s="51"/>
      <c r="C66" s="51"/>
      <c r="D66" s="51"/>
      <c r="E66" s="51"/>
      <c r="F66" s="51"/>
      <c r="G66" s="51"/>
      <c r="H66" s="51"/>
    </row>
    <row r="67" spans="1:8">
      <c r="A67" s="51"/>
      <c r="B67" s="51"/>
      <c r="C67" s="51"/>
      <c r="D67" s="51"/>
      <c r="E67" s="51"/>
      <c r="F67" s="51"/>
      <c r="G67" s="51"/>
      <c r="H67" s="51"/>
    </row>
    <row r="68" spans="1:8">
      <c r="A68" s="51"/>
      <c r="B68" s="51"/>
      <c r="C68" s="51"/>
      <c r="D68" s="51"/>
      <c r="E68" s="51"/>
      <c r="F68" s="51"/>
      <c r="G68" s="51"/>
      <c r="H68" s="51"/>
    </row>
    <row r="69" spans="1:8">
      <c r="A69" s="51"/>
      <c r="B69" s="51"/>
      <c r="C69" s="51"/>
      <c r="D69" s="51"/>
      <c r="E69" s="51"/>
      <c r="F69" s="51"/>
      <c r="G69" s="51"/>
      <c r="H69" s="51"/>
    </row>
    <row r="70" spans="1:8">
      <c r="A70" s="51"/>
      <c r="B70" s="51"/>
      <c r="C70" s="51"/>
      <c r="D70" s="51"/>
      <c r="E70" s="51"/>
      <c r="F70" s="51"/>
      <c r="G70" s="51"/>
      <c r="H70" s="51"/>
    </row>
  </sheetData>
  <mergeCells count="51">
    <mergeCell ref="A16:H16"/>
    <mergeCell ref="A17:H17"/>
    <mergeCell ref="A18:H18"/>
    <mergeCell ref="A19:H19"/>
    <mergeCell ref="A20:H20"/>
    <mergeCell ref="A21:H21"/>
    <mergeCell ref="A22:H22"/>
    <mergeCell ref="J23:L23"/>
    <mergeCell ref="N23:O23"/>
    <mergeCell ref="A37:H37"/>
    <mergeCell ref="A48:H48"/>
    <mergeCell ref="A49:H49"/>
    <mergeCell ref="A50:H50"/>
    <mergeCell ref="A51:H51"/>
    <mergeCell ref="A52:H52"/>
    <mergeCell ref="A53:H53"/>
    <mergeCell ref="A54:H54"/>
    <mergeCell ref="A55:H55"/>
    <mergeCell ref="A56:H56"/>
    <mergeCell ref="A57:H57"/>
    <mergeCell ref="A58:H58"/>
    <mergeCell ref="A59:H59"/>
    <mergeCell ref="A60:H60"/>
    <mergeCell ref="A61:H61"/>
    <mergeCell ref="A62:H62"/>
    <mergeCell ref="A63:H63"/>
    <mergeCell ref="A64:H64"/>
    <mergeCell ref="A65:H65"/>
    <mergeCell ref="A66:H66"/>
    <mergeCell ref="A67:H67"/>
    <mergeCell ref="A68:H68"/>
    <mergeCell ref="A69:H69"/>
    <mergeCell ref="A70:H70"/>
    <mergeCell ref="J2:J3"/>
    <mergeCell ref="J25:J28"/>
    <mergeCell ref="J29:J34"/>
    <mergeCell ref="J35:J38"/>
    <mergeCell ref="J39:J43"/>
    <mergeCell ref="K25:K28"/>
    <mergeCell ref="K29:K34"/>
    <mergeCell ref="K35:K38"/>
    <mergeCell ref="K39:K43"/>
    <mergeCell ref="L2:L3"/>
    <mergeCell ref="L25:L28"/>
    <mergeCell ref="L29:L34"/>
    <mergeCell ref="L35:L38"/>
    <mergeCell ref="L39:L43"/>
    <mergeCell ref="M2:M3"/>
    <mergeCell ref="A23:H36"/>
    <mergeCell ref="A38:H47"/>
    <mergeCell ref="A2:H15"/>
  </mergeCell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dimension ref="A1:AF52"/>
  <sheetViews>
    <sheetView workbookViewId="0">
      <selection activeCell="F19" sqref="F19"/>
    </sheetView>
  </sheetViews>
  <sheetFormatPr defaultColWidth="9" defaultRowHeight="14.25"/>
  <sheetData>
    <row r="1" ht="15" spans="1:3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row>
    <row r="2" ht="17.25" customHeight="1" spans="1:32">
      <c r="A2" s="1"/>
      <c r="B2" s="2" t="s">
        <v>388</v>
      </c>
      <c r="C2" s="3"/>
      <c r="D2" s="4"/>
      <c r="E2" s="1"/>
      <c r="F2" s="5" t="str">
        <f>".st "&amp;"力量"&amp;M4&amp;"str"&amp;M4&amp;"敏捷"&amp;P4&amp;"dex"&amp;P4&amp;"意志"&amp;S4&amp;"pow"&amp;S4&amp;"体质"&amp;N4&amp;"con"&amp;N4&amp;"外貌"&amp;Q4&amp;"app"&amp;Q4&amp;"教育"&amp;T4&amp;"edu"&amp;T4&amp;"体型"&amp;O4&amp;"siz"&amp;O4&amp;"智力"&amp;R4&amp;"灵感"&amp;R4&amp;"int"&amp;R4&amp;"sen"&amp;喵喵卡!O14&amp;"sen值"&amp;喵喵卡!O14&amp;"感知"&amp;喵喵卡!F2&amp;"幸运"&amp;U4&amp;"运气"&amp;U4&amp;"体格"&amp;D6&amp;"伤害加值"&amp;D8&amp;"DB"&amp;D8&amp;"魔力值"&amp;喵喵卡!W14&amp;"魔力"&amp;喵喵卡!W14&amp;"MP"&amp;喵喵卡!W14&amp;"魔法"&amp;喵喵卡!W14&amp;"MPMAX"&amp;喵喵卡!Y14&amp;"魔力值上限"&amp;喵喵卡!Y14&amp;"魔力上限"&amp;喵喵卡!Y14&amp;"魔法值上限"&amp;喵喵卡!Y14&amp;"魔法上限"&amp;喵喵卡!W14&amp;"体力"&amp;喵喵卡!F14&amp;"生命值"&amp;喵喵卡!F14&amp;"HP"&amp;喵喵卡!F14&amp;"体力上限"&amp;喵喵卡!I14&amp;"生命值上限"&amp;喵喵卡!I14&amp;"HPMAX"&amp;喵喵卡!I14&amp;"移动力"&amp;喵喵卡!AM14&amp;"MOV"&amp;喵喵卡!AM14&amp;"移动"&amp;喵喵卡!AM14&amp;"攀爬"&amp;喵喵卡!Q19&amp;"克苏鲁神话"&amp;喵喵卡!Q20&amp;"克苏鲁"&amp;喵喵卡!Q20&amp;"cm"&amp;喵喵卡!Q20&amp;"卖萌"&amp;喵喵卡!Q21&amp;"装可爱"&amp;喵喵卡!Q21&amp;"取悦"&amp;喵喵卡!Q21&amp;"魅惑"&amp;喵喵卡!Q21&amp;"闪避"&amp;喵喵卡!Q22&amp;"幻梦境知识"&amp;喵喵卡!Q23&amp;"幻梦境"&amp;喵喵卡!Q23&amp;"做梦"&amp;喵喵卡!Q24&amp;"地位"&amp;喵喵卡!Q25&amp;"信誉"&amp;喵喵卡!Q25&amp;"信用"&amp;喵喵卡!Q25&amp;"战斗"&amp;喵喵卡!Q26&amp;"啃咬"&amp;喵喵卡!Q26&amp;"撕裂"&amp;喵喵卡!Q26&amp;"搔挠"&amp;喵喵卡!Q26&amp;"擒抱"&amp;喵喵卡!Q26&amp;"致命猫袭"&amp;喵喵卡!G44&amp;IF(喵喵卡!B45="","",喵喵卡!B45&amp;喵喵卡!G45)&amp;IF(喵喵卡!B46="","",喵喵卡!B46&amp;喵喵卡!G46)&amp;"哈气"&amp;喵喵卡!Q27&amp;"恐吓"&amp;喵喵卡!Q27&amp;"人类语言"&amp;喵喵卡!Q28&amp;"人类语"&amp;喵喵卡!Q28&amp;"人类知识"&amp;喵喵卡!Q29&amp;"人类"&amp;喵喵卡!Q29&amp;"洞察"&amp;喵喵卡!Q30&amp;"心理学"&amp;喵喵卡!Q30&amp;"跳跃"&amp;喵喵卡!Q31&amp;"聆听"&amp;喵喵卡!Q32&amp;"自然知识"&amp;喵喵卡!Q33&amp;"自然"&amp;喵喵卡!Q33&amp;"导航"&amp;喵喵卡!Q34&amp;"领航"&amp;喵喵卡!Q34&amp;"神秘学"&amp;喵喵卡!AK19&amp;"嗅觉"&amp;喵喵卡!AK20&amp;"危险察觉"&amp;喵喵卡!AK21&amp;"第六感"&amp;喵喵卡!AK21&amp;"睡觉"&amp;喵喵卡!AK22&amp;"侦查"&amp;喵喵卡!AK23&amp;"潜行"&amp;喵喵卡!AK24&amp;"街头知识"&amp;喵喵卡!AK25&amp;"街头"&amp;喵喵卡!AK25&amp;"游泳"&amp;喵喵卡!AK26&amp;"追踪"&amp;喵喵卡!AK27&amp;"舔舔"&amp;喵喵卡!AK28&amp;"急救"&amp;喵喵卡!AK28&amp;"医学"&amp;喵喵卡!AK28&amp;"嚎叫"&amp;喵喵卡!AK29&amp;"催眠"&amp;喵喵卡!AK30&amp;"投掷"&amp;喵喵卡!AK31&amp;IF(喵喵卡!X32="","",喵喵卡!X32&amp;喵喵卡!AK32)&amp;IF(喵喵卡!X33="","",喵喵卡!X323&amp;喵喵卡!AK33)&amp;IF(喵喵卡!X34="","",喵喵卡!X34&amp;喵喵卡!AK34)</f>
        <v>.st 力量0str0敏捷0dex0意志0pow0体质0con0外貌0app0教育0edu0体型5siz5智力0灵感0int0sensen值感知幸运0运气0体格-2伤害加值-2DB-2魔力值魔力MP魔法MPMAX0魔力值上限0魔力上限0魔法值上限0魔法上限体力生命值HP体力上限1生命值上限1HPMAX1移动力12MOV12移动12攀爬50克苏鲁神话0克苏鲁0cm0卖萌0装可爱0取悦0魅惑0闪避0幻梦境知识10幻梦境10做梦25地位1信誉1信用1战斗25啃咬25撕裂25搔挠25擒抱25致命猫袭50哈气50恐吓50人类语言0人类语0人类知识0人类0洞察1心理学1跳跃50聆听40自然知识0自然0导航25领航25神秘学5嗅觉50危险察觉10第六感10睡觉50侦查25潜行50街头知识1街头1游泳10追踪20舔舔50急救50医学50嚎叫50催眠20投掷20</v>
      </c>
      <c r="G2" s="6"/>
      <c r="H2" s="6"/>
      <c r="I2" s="6"/>
      <c r="J2" s="6"/>
      <c r="K2" s="22"/>
      <c r="L2" s="1"/>
      <c r="M2" s="2" t="s">
        <v>389</v>
      </c>
      <c r="N2" s="3" t="s">
        <v>390</v>
      </c>
      <c r="O2" s="23" t="s">
        <v>391</v>
      </c>
      <c r="P2" s="24"/>
      <c r="Q2" s="24"/>
      <c r="R2" s="24"/>
      <c r="S2" s="24"/>
      <c r="T2" s="24"/>
      <c r="U2" s="33"/>
      <c r="V2" s="1"/>
      <c r="W2" s="1"/>
      <c r="X2" s="1"/>
      <c r="Y2" s="1"/>
      <c r="Z2" s="1"/>
      <c r="AA2" s="1"/>
      <c r="AB2" s="1"/>
      <c r="AC2" s="1"/>
      <c r="AD2" s="1"/>
      <c r="AE2" s="1"/>
      <c r="AF2" s="1"/>
    </row>
    <row r="3" ht="33" spans="1:32">
      <c r="A3" s="1"/>
      <c r="B3" s="7" t="s">
        <v>392</v>
      </c>
      <c r="C3" s="8"/>
      <c r="D3" s="9"/>
      <c r="E3" s="1"/>
      <c r="F3" s="10"/>
      <c r="G3" s="11"/>
      <c r="H3" s="11"/>
      <c r="I3" s="11"/>
      <c r="J3" s="11"/>
      <c r="K3" s="25"/>
      <c r="L3" s="1"/>
      <c r="M3" s="26" t="s">
        <v>393</v>
      </c>
      <c r="N3" s="27" t="s">
        <v>394</v>
      </c>
      <c r="O3" s="28" t="s">
        <v>395</v>
      </c>
      <c r="P3" s="27" t="s">
        <v>396</v>
      </c>
      <c r="Q3" s="28" t="s">
        <v>397</v>
      </c>
      <c r="R3" s="27" t="s">
        <v>398</v>
      </c>
      <c r="S3" s="28" t="s">
        <v>399</v>
      </c>
      <c r="T3" s="27" t="s">
        <v>400</v>
      </c>
      <c r="U3" s="34" t="s">
        <v>401</v>
      </c>
      <c r="V3" s="1"/>
      <c r="W3" s="1"/>
      <c r="X3" s="1"/>
      <c r="Y3" s="1"/>
      <c r="Z3" s="1"/>
      <c r="AA3" s="1"/>
      <c r="AB3" s="1"/>
      <c r="AC3" s="1"/>
      <c r="AD3" s="1"/>
      <c r="AE3" s="1"/>
      <c r="AF3" s="1"/>
    </row>
    <row r="4" ht="17.25" spans="1:32">
      <c r="A4" s="1"/>
      <c r="B4" s="7">
        <f>喵喵卡!T4+喵喵卡!T8</f>
        <v>5</v>
      </c>
      <c r="C4" s="8"/>
      <c r="D4" s="9"/>
      <c r="E4" s="1"/>
      <c r="F4" s="10"/>
      <c r="G4" s="11"/>
      <c r="H4" s="11"/>
      <c r="I4" s="11"/>
      <c r="J4" s="11"/>
      <c r="K4" s="25"/>
      <c r="L4" s="1"/>
      <c r="M4" s="29">
        <f>喵喵卡!T4</f>
        <v>0</v>
      </c>
      <c r="N4" s="30">
        <f>喵喵卡!T6</f>
        <v>0</v>
      </c>
      <c r="O4" s="31">
        <f>喵喵卡!T8</f>
        <v>5</v>
      </c>
      <c r="P4" s="30">
        <f>喵喵卡!Z4</f>
        <v>0</v>
      </c>
      <c r="Q4" s="31">
        <f>喵喵卡!Z6</f>
        <v>0</v>
      </c>
      <c r="R4" s="30">
        <f>喵喵卡!Z8</f>
        <v>0</v>
      </c>
      <c r="S4" s="31">
        <f>喵喵卡!AF4</f>
        <v>0</v>
      </c>
      <c r="T4" s="30">
        <f>喵喵卡!AF6</f>
        <v>0</v>
      </c>
      <c r="U4" s="35">
        <f>喵喵卡!AF8</f>
        <v>0</v>
      </c>
      <c r="V4" s="1"/>
      <c r="W4" s="1"/>
      <c r="X4" s="1"/>
      <c r="Y4" s="1"/>
      <c r="Z4" s="1"/>
      <c r="AA4" s="1"/>
      <c r="AB4" s="1"/>
      <c r="AC4" s="1"/>
      <c r="AD4" s="1"/>
      <c r="AE4" s="1"/>
      <c r="AF4" s="1"/>
    </row>
    <row r="5" ht="33" spans="1:32">
      <c r="A5" s="1"/>
      <c r="B5" s="12" t="s">
        <v>402</v>
      </c>
      <c r="C5" s="13" t="s">
        <v>403</v>
      </c>
      <c r="D5" s="14" t="s">
        <v>404</v>
      </c>
      <c r="E5" s="1"/>
      <c r="F5" s="10"/>
      <c r="G5" s="11"/>
      <c r="H5" s="11"/>
      <c r="I5" s="11"/>
      <c r="J5" s="11"/>
      <c r="K5" s="25"/>
      <c r="L5" s="1"/>
      <c r="M5" s="1"/>
      <c r="N5" s="1"/>
      <c r="O5" s="1"/>
      <c r="P5" s="1"/>
      <c r="Q5" s="1"/>
      <c r="R5" s="1"/>
      <c r="S5" s="1"/>
      <c r="T5" s="1"/>
      <c r="U5" s="1"/>
      <c r="V5" s="1"/>
      <c r="W5" s="1"/>
      <c r="X5" s="1"/>
      <c r="Y5" s="1"/>
      <c r="Z5" s="1"/>
      <c r="AA5" s="1"/>
      <c r="AB5" s="1"/>
      <c r="AC5" s="1"/>
      <c r="AD5" s="1"/>
      <c r="AE5" s="1"/>
      <c r="AF5" s="1"/>
    </row>
    <row r="6" ht="16.5" spans="1:32">
      <c r="A6" s="1"/>
      <c r="B6" s="7" t="str">
        <f>IF(B4&lt;=1,"0",IF(B4&lt;=64,"-2",IF(B4&lt;=84,"-1",IF(B4&lt;=124,"0",IF(B4&lt;=164,"1",IF(B4&lt;=204,"2",IF(B4&lt;=284,"3",IF(B4&gt;284,"4","0"))))))))</f>
        <v>-2</v>
      </c>
      <c r="C6" s="8">
        <f>INT((B4-285)/80)</f>
        <v>-4</v>
      </c>
      <c r="D6" s="14" t="str">
        <f>IF(C6&gt;=0,C6+B6,B6)</f>
        <v>-2</v>
      </c>
      <c r="E6" s="1"/>
      <c r="F6" s="10"/>
      <c r="G6" s="11"/>
      <c r="H6" s="11"/>
      <c r="I6" s="11"/>
      <c r="J6" s="11"/>
      <c r="K6" s="25"/>
      <c r="L6" s="1"/>
      <c r="M6" s="1"/>
      <c r="N6" s="1"/>
      <c r="O6" s="1"/>
      <c r="P6" s="1"/>
      <c r="Q6" s="1"/>
      <c r="R6" s="1"/>
      <c r="S6" s="1"/>
      <c r="T6" s="1"/>
      <c r="U6" s="1"/>
      <c r="V6" s="1"/>
      <c r="W6" s="1"/>
      <c r="X6" s="1"/>
      <c r="Y6" s="1"/>
      <c r="Z6" s="1"/>
      <c r="AA6" s="1"/>
      <c r="AB6" s="1"/>
      <c r="AC6" s="1"/>
      <c r="AD6" s="1"/>
      <c r="AE6" s="1"/>
      <c r="AF6" s="1"/>
    </row>
    <row r="7" ht="33" spans="1:32">
      <c r="A7" s="1"/>
      <c r="B7" s="12" t="s">
        <v>405</v>
      </c>
      <c r="C7" s="13" t="s">
        <v>406</v>
      </c>
      <c r="D7" s="14" t="s">
        <v>407</v>
      </c>
      <c r="E7" s="1"/>
      <c r="F7" s="10"/>
      <c r="G7" s="11"/>
      <c r="H7" s="11"/>
      <c r="I7" s="11"/>
      <c r="J7" s="11"/>
      <c r="K7" s="25"/>
      <c r="L7" s="1"/>
      <c r="M7" s="1"/>
      <c r="N7" s="1"/>
      <c r="O7" s="1"/>
      <c r="P7" s="1"/>
      <c r="Q7" s="1"/>
      <c r="R7" s="1"/>
      <c r="S7" s="1"/>
      <c r="T7" s="1"/>
      <c r="U7" s="1"/>
      <c r="V7" s="1"/>
      <c r="W7" s="1"/>
      <c r="X7" s="1"/>
      <c r="Y7" s="1"/>
      <c r="Z7" s="1"/>
      <c r="AA7" s="1"/>
      <c r="AB7" s="1"/>
      <c r="AC7" s="1"/>
      <c r="AD7" s="1"/>
      <c r="AE7" s="1"/>
      <c r="AF7" s="1"/>
    </row>
    <row r="8" ht="16.5" spans="1:32">
      <c r="A8" s="1"/>
      <c r="B8" s="7" t="str">
        <f>IF(D6="-2","-2",IF(D6="-1","-1",IF(D6="0","0",IF(D6="1","+1D4",IF(D6=2,"+1D6",IF(D6&gt;2,"D6",0))))))</f>
        <v>-2</v>
      </c>
      <c r="C8" s="8" t="str">
        <f>IF(B8="D6",D6-1,"0")</f>
        <v>0</v>
      </c>
      <c r="D8" s="15" t="str">
        <f>IF(B8="D6",C9,B8)</f>
        <v>-2</v>
      </c>
      <c r="E8" s="1"/>
      <c r="F8" s="10"/>
      <c r="G8" s="11"/>
      <c r="H8" s="11"/>
      <c r="I8" s="11"/>
      <c r="J8" s="11"/>
      <c r="K8" s="25"/>
      <c r="L8" s="1"/>
      <c r="M8" s="1"/>
      <c r="N8" s="1"/>
      <c r="O8" s="1"/>
      <c r="P8" s="1"/>
      <c r="Q8" s="1"/>
      <c r="R8" s="1"/>
      <c r="S8" s="1"/>
      <c r="T8" s="1"/>
      <c r="U8" s="1"/>
      <c r="V8" s="1"/>
      <c r="W8" s="1"/>
      <c r="X8" s="1"/>
      <c r="Y8" s="1"/>
      <c r="Z8" s="1"/>
      <c r="AA8" s="1"/>
      <c r="AB8" s="1"/>
      <c r="AC8" s="1"/>
      <c r="AD8" s="1"/>
      <c r="AE8" s="1"/>
      <c r="AF8" s="1"/>
    </row>
    <row r="9" ht="17.25" spans="1:32">
      <c r="A9" s="1"/>
      <c r="B9" s="16"/>
      <c r="C9" s="17" t="str">
        <f>"+"&amp;C8&amp;"D6"</f>
        <v>+0D6</v>
      </c>
      <c r="D9" s="18"/>
      <c r="E9" s="1"/>
      <c r="F9" s="10"/>
      <c r="G9" s="11"/>
      <c r="H9" s="11"/>
      <c r="I9" s="11"/>
      <c r="J9" s="11"/>
      <c r="K9" s="25"/>
      <c r="L9" s="1"/>
      <c r="M9" s="1"/>
      <c r="N9" s="1"/>
      <c r="O9" s="1"/>
      <c r="P9" s="1"/>
      <c r="Q9" s="1"/>
      <c r="R9" s="1"/>
      <c r="S9" s="1"/>
      <c r="T9" s="1"/>
      <c r="U9" s="1"/>
      <c r="V9" s="1"/>
      <c r="W9" s="1"/>
      <c r="X9" s="1"/>
      <c r="Y9" s="1"/>
      <c r="Z9" s="1"/>
      <c r="AA9" s="1"/>
      <c r="AB9" s="1"/>
      <c r="AC9" s="1"/>
      <c r="AD9" s="1"/>
      <c r="AE9" s="1"/>
      <c r="AF9" s="1"/>
    </row>
    <row r="10" spans="1:32">
      <c r="A10" s="1"/>
      <c r="B10" s="1"/>
      <c r="C10" s="1"/>
      <c r="D10" s="1"/>
      <c r="E10" s="1"/>
      <c r="F10" s="10"/>
      <c r="G10" s="11"/>
      <c r="H10" s="11"/>
      <c r="I10" s="11"/>
      <c r="J10" s="11"/>
      <c r="K10" s="25"/>
      <c r="L10" s="1"/>
      <c r="M10" s="1"/>
      <c r="N10" s="1"/>
      <c r="O10" s="1"/>
      <c r="P10" s="1"/>
      <c r="Q10" s="1"/>
      <c r="R10" s="1"/>
      <c r="S10" s="1"/>
      <c r="T10" s="1"/>
      <c r="U10" s="1"/>
      <c r="V10" s="1"/>
      <c r="W10" s="1"/>
      <c r="X10" s="1"/>
      <c r="Y10" s="1"/>
      <c r="Z10" s="1"/>
      <c r="AA10" s="1"/>
      <c r="AB10" s="1"/>
      <c r="AC10" s="1"/>
      <c r="AD10" s="1"/>
      <c r="AE10" s="1"/>
      <c r="AF10" s="1"/>
    </row>
    <row r="11" spans="1:32">
      <c r="A11" s="1"/>
      <c r="B11" s="1"/>
      <c r="C11" s="1"/>
      <c r="D11" s="1"/>
      <c r="E11" s="1"/>
      <c r="F11" s="10"/>
      <c r="G11" s="11"/>
      <c r="H11" s="11"/>
      <c r="I11" s="11"/>
      <c r="J11" s="11"/>
      <c r="K11" s="25"/>
      <c r="L11" s="1"/>
      <c r="M11" s="1"/>
      <c r="N11" s="1"/>
      <c r="O11" s="1"/>
      <c r="P11" s="1"/>
      <c r="Q11" s="1"/>
      <c r="R11" s="1"/>
      <c r="S11" s="1"/>
      <c r="T11" s="1"/>
      <c r="U11" s="1"/>
      <c r="V11" s="1"/>
      <c r="W11" s="1"/>
      <c r="X11" s="1"/>
      <c r="Y11" s="1"/>
      <c r="Z11" s="1"/>
      <c r="AA11" s="1"/>
      <c r="AB11" s="1"/>
      <c r="AC11" s="1"/>
      <c r="AD11" s="1"/>
      <c r="AE11" s="1"/>
      <c r="AF11" s="1"/>
    </row>
    <row r="12" spans="1:32">
      <c r="A12" s="1"/>
      <c r="B12" s="1"/>
      <c r="C12" s="1"/>
      <c r="D12" s="1"/>
      <c r="E12" s="1"/>
      <c r="F12" s="10"/>
      <c r="G12" s="11"/>
      <c r="H12" s="11"/>
      <c r="I12" s="11"/>
      <c r="J12" s="11"/>
      <c r="K12" s="25"/>
      <c r="L12" s="1"/>
      <c r="M12" s="1"/>
      <c r="N12" s="1"/>
      <c r="O12" s="1"/>
      <c r="P12" s="1"/>
      <c r="Q12" s="1"/>
      <c r="R12" s="1"/>
      <c r="S12" s="1"/>
      <c r="T12" s="1"/>
      <c r="U12" s="1"/>
      <c r="V12" s="1"/>
      <c r="W12" s="1"/>
      <c r="X12" s="1"/>
      <c r="Y12" s="1"/>
      <c r="Z12" s="1"/>
      <c r="AA12" s="1"/>
      <c r="AB12" s="1"/>
      <c r="AC12" s="1"/>
      <c r="AD12" s="1"/>
      <c r="AE12" s="1"/>
      <c r="AF12" s="1"/>
    </row>
    <row r="13" spans="1:32">
      <c r="A13" s="1"/>
      <c r="B13" s="1"/>
      <c r="C13" s="1"/>
      <c r="D13" s="1"/>
      <c r="E13" s="1"/>
      <c r="F13" s="10"/>
      <c r="G13" s="11"/>
      <c r="H13" s="11"/>
      <c r="I13" s="11"/>
      <c r="J13" s="11"/>
      <c r="K13" s="25"/>
      <c r="L13" s="1"/>
      <c r="M13" s="1"/>
      <c r="N13" s="1"/>
      <c r="O13" s="1"/>
      <c r="P13" s="1"/>
      <c r="Q13" s="1"/>
      <c r="R13" s="1"/>
      <c r="S13" s="1"/>
      <c r="T13" s="1"/>
      <c r="U13" s="1"/>
      <c r="V13" s="1"/>
      <c r="W13" s="1"/>
      <c r="X13" s="1"/>
      <c r="Y13" s="1"/>
      <c r="Z13" s="1"/>
      <c r="AA13" s="1"/>
      <c r="AB13" s="1"/>
      <c r="AC13" s="1"/>
      <c r="AD13" s="1"/>
      <c r="AE13" s="1"/>
      <c r="AF13" s="1"/>
    </row>
    <row r="14" ht="15" spans="1:32">
      <c r="A14" s="1"/>
      <c r="B14" s="1"/>
      <c r="C14" s="1"/>
      <c r="D14" s="1"/>
      <c r="E14" s="1"/>
      <c r="F14" s="19"/>
      <c r="G14" s="20"/>
      <c r="H14" s="20"/>
      <c r="I14" s="20"/>
      <c r="J14" s="20"/>
      <c r="K14" s="32"/>
      <c r="L14" s="1"/>
      <c r="M14" s="1"/>
      <c r="N14" s="1"/>
      <c r="O14" s="1"/>
      <c r="P14" s="1"/>
      <c r="Q14" s="1"/>
      <c r="R14" s="1"/>
      <c r="S14" s="1"/>
      <c r="T14" s="1"/>
      <c r="U14" s="1"/>
      <c r="V14" s="1"/>
      <c r="W14" s="1"/>
      <c r="X14" s="1"/>
      <c r="Y14" s="1"/>
      <c r="Z14" s="1"/>
      <c r="AA14" s="1"/>
      <c r="AB14" s="1"/>
      <c r="AC14" s="1"/>
      <c r="AD14" s="1"/>
      <c r="AE14" s="1"/>
      <c r="AF14" s="1"/>
    </row>
    <row r="15" spans="1:32">
      <c r="A15" s="1"/>
      <c r="B15" s="1"/>
      <c r="C15" s="1"/>
      <c r="D15" s="1"/>
      <c r="E15" s="1"/>
      <c r="F15" s="21"/>
      <c r="G15" s="21"/>
      <c r="H15" s="21"/>
      <c r="I15" s="21"/>
      <c r="J15" s="21"/>
      <c r="K15" s="21"/>
      <c r="L15" s="1"/>
      <c r="M15" s="1"/>
      <c r="N15" s="1"/>
      <c r="O15" s="1"/>
      <c r="P15" s="1"/>
      <c r="Q15" s="1"/>
      <c r="R15" s="1"/>
      <c r="S15" s="1"/>
      <c r="T15" s="1"/>
      <c r="U15" s="1"/>
      <c r="V15" s="1"/>
      <c r="W15" s="1"/>
      <c r="X15" s="1"/>
      <c r="Y15" s="1"/>
      <c r="Z15" s="1"/>
      <c r="AA15" s="1"/>
      <c r="AB15" s="1"/>
      <c r="AC15" s="1"/>
      <c r="AD15" s="1"/>
      <c r="AE15" s="1"/>
      <c r="AF15" s="1"/>
    </row>
    <row r="16" spans="1:32">
      <c r="A16" s="1"/>
      <c r="B16" s="1"/>
      <c r="C16" s="1"/>
      <c r="D16" s="1"/>
      <c r="E16" s="1"/>
      <c r="F16" s="21"/>
      <c r="G16" s="21"/>
      <c r="H16" s="21"/>
      <c r="I16" s="21"/>
      <c r="J16" s="21"/>
      <c r="K16" s="21"/>
      <c r="L16" s="1"/>
      <c r="M16" s="1"/>
      <c r="N16" s="1"/>
      <c r="O16" s="1"/>
      <c r="P16" s="1"/>
      <c r="Q16" s="1"/>
      <c r="R16" s="1"/>
      <c r="S16" s="1"/>
      <c r="T16" s="1"/>
      <c r="U16" s="1"/>
      <c r="V16" s="1"/>
      <c r="W16" s="1"/>
      <c r="X16" s="1"/>
      <c r="Y16" s="1"/>
      <c r="Z16" s="1"/>
      <c r="AA16" s="1"/>
      <c r="AB16" s="1"/>
      <c r="AC16" s="1"/>
      <c r="AD16" s="1"/>
      <c r="AE16" s="1"/>
      <c r="AF16" s="1"/>
    </row>
    <row r="17" spans="1:32">
      <c r="A17" s="1"/>
      <c r="B17" s="1"/>
      <c r="C17" s="1"/>
      <c r="D17" s="1"/>
      <c r="E17" s="1"/>
      <c r="F17" s="21"/>
      <c r="G17" s="21"/>
      <c r="H17" s="21"/>
      <c r="I17" s="21"/>
      <c r="J17" s="21"/>
      <c r="K17" s="21"/>
      <c r="L17" s="1"/>
      <c r="M17" s="1"/>
      <c r="N17" s="1"/>
      <c r="O17" s="1"/>
      <c r="P17" s="1"/>
      <c r="Q17" s="1"/>
      <c r="R17" s="1"/>
      <c r="S17" s="1"/>
      <c r="T17" s="1"/>
      <c r="U17" s="1"/>
      <c r="V17" s="1"/>
      <c r="W17" s="1"/>
      <c r="X17" s="1"/>
      <c r="Y17" s="1"/>
      <c r="Z17" s="1"/>
      <c r="AA17" s="1"/>
      <c r="AB17" s="1"/>
      <c r="AC17" s="1"/>
      <c r="AD17" s="1"/>
      <c r="AE17" s="1"/>
      <c r="AF17" s="1"/>
    </row>
    <row r="18" spans="1:32">
      <c r="A18" s="1"/>
      <c r="B18" s="1"/>
      <c r="C18" s="1"/>
      <c r="D18" s="1"/>
      <c r="E18" s="1"/>
      <c r="F18" s="21"/>
      <c r="G18" s="21"/>
      <c r="H18" s="21"/>
      <c r="I18" s="21"/>
      <c r="J18" s="21"/>
      <c r="K18" s="21"/>
      <c r="L18" s="1"/>
      <c r="M18" s="1"/>
      <c r="N18" s="1"/>
      <c r="O18" s="1"/>
      <c r="P18" s="1"/>
      <c r="Q18" s="1"/>
      <c r="R18" s="1"/>
      <c r="S18" s="1"/>
      <c r="T18" s="1"/>
      <c r="U18" s="1"/>
      <c r="V18" s="1"/>
      <c r="W18" s="1"/>
      <c r="X18" s="1"/>
      <c r="Y18" s="1"/>
      <c r="Z18" s="1"/>
      <c r="AA18" s="1"/>
      <c r="AB18" s="1"/>
      <c r="AC18" s="1"/>
      <c r="AD18" s="1"/>
      <c r="AE18" s="1"/>
      <c r="AF18" s="1"/>
    </row>
    <row r="19" spans="1:32">
      <c r="A19" s="1"/>
      <c r="B19" s="1"/>
      <c r="C19" s="1"/>
      <c r="D19" s="1"/>
      <c r="E19" s="1"/>
      <c r="F19" s="21"/>
      <c r="G19" s="21"/>
      <c r="H19" s="21"/>
      <c r="I19" s="21"/>
      <c r="J19" s="21"/>
      <c r="K19" s="21"/>
      <c r="L19" s="1"/>
      <c r="M19" s="1"/>
      <c r="N19" s="1"/>
      <c r="O19" s="1"/>
      <c r="P19" s="1"/>
      <c r="Q19" s="1"/>
      <c r="R19" s="1"/>
      <c r="S19" s="1"/>
      <c r="T19" s="1"/>
      <c r="U19" s="1"/>
      <c r="V19" s="1"/>
      <c r="W19" s="1"/>
      <c r="X19" s="1"/>
      <c r="Y19" s="1"/>
      <c r="Z19" s="1"/>
      <c r="AA19" s="1"/>
      <c r="AB19" s="1"/>
      <c r="AC19" s="1"/>
      <c r="AD19" s="1"/>
      <c r="AE19" s="1"/>
      <c r="AF19" s="1"/>
    </row>
    <row r="20" spans="1:32">
      <c r="A20" s="1"/>
      <c r="B20" s="1"/>
      <c r="C20" s="1"/>
      <c r="D20" s="1"/>
      <c r="E20" s="1"/>
      <c r="F20" s="21"/>
      <c r="G20" s="21"/>
      <c r="H20" s="21"/>
      <c r="I20" s="21"/>
      <c r="J20" s="21"/>
      <c r="K20" s="21"/>
      <c r="L20" s="1"/>
      <c r="M20" s="1"/>
      <c r="N20" s="1"/>
      <c r="O20" s="1"/>
      <c r="P20" s="1"/>
      <c r="Q20" s="1"/>
      <c r="R20" s="1"/>
      <c r="S20" s="1"/>
      <c r="T20" s="1"/>
      <c r="U20" s="1"/>
      <c r="V20" s="1"/>
      <c r="W20" s="1"/>
      <c r="X20" s="1"/>
      <c r="Y20" s="1"/>
      <c r="Z20" s="1"/>
      <c r="AA20" s="1"/>
      <c r="AB20" s="1"/>
      <c r="AC20" s="1"/>
      <c r="AD20" s="1"/>
      <c r="AE20" s="1"/>
      <c r="AF20" s="1"/>
    </row>
    <row r="21" spans="1:32">
      <c r="A21" s="1"/>
      <c r="B21" s="1"/>
      <c r="C21" s="1"/>
      <c r="D21" s="1"/>
      <c r="E21" s="1"/>
      <c r="F21" s="21"/>
      <c r="G21" s="21"/>
      <c r="H21" s="21"/>
      <c r="I21" s="21"/>
      <c r="J21" s="21"/>
      <c r="K21" s="21"/>
      <c r="L21" s="1"/>
      <c r="M21" s="1"/>
      <c r="N21" s="1"/>
      <c r="O21" s="1"/>
      <c r="P21" s="1"/>
      <c r="Q21" s="1"/>
      <c r="R21" s="1"/>
      <c r="S21" s="1"/>
      <c r="T21" s="1"/>
      <c r="U21" s="1"/>
      <c r="V21" s="1"/>
      <c r="W21" s="1"/>
      <c r="X21" s="1"/>
      <c r="Y21" s="1"/>
      <c r="Z21" s="1"/>
      <c r="AA21" s="1"/>
      <c r="AB21" s="1"/>
      <c r="AC21" s="1"/>
      <c r="AD21" s="1"/>
      <c r="AE21" s="1"/>
      <c r="AF21" s="1"/>
    </row>
    <row r="22" spans="1:32">
      <c r="A22" s="1"/>
      <c r="B22" s="1"/>
      <c r="C22" s="1"/>
      <c r="D22" s="1"/>
      <c r="E22" s="1"/>
      <c r="F22" s="21"/>
      <c r="G22" s="21"/>
      <c r="H22" s="21"/>
      <c r="I22" s="21"/>
      <c r="J22" s="21"/>
      <c r="K22" s="21"/>
      <c r="L22" s="1"/>
      <c r="M22" s="1"/>
      <c r="N22" s="1"/>
      <c r="O22" s="1"/>
      <c r="P22" s="1"/>
      <c r="Q22" s="1"/>
      <c r="R22" s="1"/>
      <c r="S22" s="1"/>
      <c r="T22" s="1"/>
      <c r="U22" s="1"/>
      <c r="V22" s="1"/>
      <c r="W22" s="1"/>
      <c r="X22" s="1"/>
      <c r="Y22" s="1"/>
      <c r="Z22" s="1"/>
      <c r="AA22" s="1"/>
      <c r="AB22" s="1"/>
      <c r="AC22" s="1"/>
      <c r="AD22" s="1"/>
      <c r="AE22" s="1"/>
      <c r="AF22" s="1"/>
    </row>
    <row r="23" spans="1:32">
      <c r="A23" s="1"/>
      <c r="B23" s="1"/>
      <c r="C23" s="1"/>
      <c r="D23" s="1"/>
      <c r="E23" s="1"/>
      <c r="F23" s="21"/>
      <c r="G23" s="21"/>
      <c r="H23" s="21"/>
      <c r="I23" s="21"/>
      <c r="J23" s="21"/>
      <c r="K23" s="21"/>
      <c r="L23" s="1"/>
      <c r="M23" s="1"/>
      <c r="N23" s="1"/>
      <c r="O23" s="1"/>
      <c r="P23" s="1"/>
      <c r="Q23" s="1"/>
      <c r="R23" s="1"/>
      <c r="S23" s="1"/>
      <c r="T23" s="1"/>
      <c r="U23" s="1"/>
      <c r="V23" s="1"/>
      <c r="W23" s="1"/>
      <c r="X23" s="1"/>
      <c r="Y23" s="1"/>
      <c r="Z23" s="1"/>
      <c r="AA23" s="1"/>
      <c r="AB23" s="1"/>
      <c r="AC23" s="1"/>
      <c r="AD23" s="1"/>
      <c r="AE23" s="1"/>
      <c r="AF23" s="1"/>
    </row>
    <row r="24" spans="1:32">
      <c r="A24" s="1"/>
      <c r="B24" s="1"/>
      <c r="C24" s="1"/>
      <c r="D24" s="1"/>
      <c r="E24" s="1"/>
      <c r="F24" s="21"/>
      <c r="G24" s="21"/>
      <c r="H24" s="21"/>
      <c r="I24" s="21"/>
      <c r="J24" s="21"/>
      <c r="K24" s="21"/>
      <c r="L24" s="1"/>
      <c r="M24" s="1"/>
      <c r="N24" s="1"/>
      <c r="O24" s="1"/>
      <c r="P24" s="1"/>
      <c r="Q24" s="1"/>
      <c r="R24" s="1"/>
      <c r="S24" s="1"/>
      <c r="T24" s="1"/>
      <c r="U24" s="1"/>
      <c r="V24" s="1"/>
      <c r="W24" s="1"/>
      <c r="X24" s="1"/>
      <c r="Y24" s="1"/>
      <c r="Z24" s="1"/>
      <c r="AA24" s="1"/>
      <c r="AB24" s="1"/>
      <c r="AC24" s="1"/>
      <c r="AD24" s="1"/>
      <c r="AE24" s="1"/>
      <c r="AF24" s="1"/>
    </row>
    <row r="25" spans="1:32">
      <c r="A25" s="1"/>
      <c r="B25" s="1"/>
      <c r="C25" s="1"/>
      <c r="D25" s="1"/>
      <c r="E25" s="1"/>
      <c r="F25" s="21"/>
      <c r="G25" s="21"/>
      <c r="H25" s="21"/>
      <c r="I25" s="21"/>
      <c r="J25" s="21"/>
      <c r="K25" s="21"/>
      <c r="L25" s="1"/>
      <c r="M25" s="1"/>
      <c r="N25" s="1"/>
      <c r="O25" s="1"/>
      <c r="P25" s="1"/>
      <c r="Q25" s="1"/>
      <c r="R25" s="1"/>
      <c r="S25" s="1"/>
      <c r="T25" s="1"/>
      <c r="U25" s="1"/>
      <c r="V25" s="1"/>
      <c r="W25" s="1"/>
      <c r="X25" s="1"/>
      <c r="Y25" s="1"/>
      <c r="Z25" s="1"/>
      <c r="AA25" s="1"/>
      <c r="AB25" s="1"/>
      <c r="AC25" s="1"/>
      <c r="AD25" s="1"/>
      <c r="AE25" s="1"/>
      <c r="AF25" s="1"/>
    </row>
    <row r="26" spans="1:32">
      <c r="A26" s="1"/>
      <c r="B26" s="1"/>
      <c r="C26" s="1"/>
      <c r="D26" s="1"/>
      <c r="E26" s="1"/>
      <c r="F26" s="21"/>
      <c r="G26" s="21"/>
      <c r="H26" s="21"/>
      <c r="I26" s="21"/>
      <c r="J26" s="21"/>
      <c r="K26" s="21"/>
      <c r="L26" s="1"/>
      <c r="M26" s="1"/>
      <c r="N26" s="1"/>
      <c r="O26" s="1"/>
      <c r="P26" s="1"/>
      <c r="Q26" s="1"/>
      <c r="R26" s="1"/>
      <c r="S26" s="1"/>
      <c r="T26" s="1"/>
      <c r="U26" s="1"/>
      <c r="V26" s="1"/>
      <c r="W26" s="1"/>
      <c r="X26" s="1"/>
      <c r="Y26" s="1"/>
      <c r="Z26" s="1"/>
      <c r="AA26" s="1"/>
      <c r="AB26" s="1"/>
      <c r="AC26" s="1"/>
      <c r="AD26" s="1"/>
      <c r="AE26" s="1"/>
      <c r="AF26" s="1"/>
    </row>
    <row r="27" spans="1:32">
      <c r="A27" s="1"/>
      <c r="B27" s="1"/>
      <c r="C27" s="1"/>
      <c r="D27" s="1"/>
      <c r="E27" s="1"/>
      <c r="F27" s="21"/>
      <c r="G27" s="21"/>
      <c r="H27" s="21"/>
      <c r="I27" s="21"/>
      <c r="J27" s="21"/>
      <c r="K27" s="21"/>
      <c r="L27" s="1"/>
      <c r="M27" s="1"/>
      <c r="N27" s="1"/>
      <c r="O27" s="1"/>
      <c r="P27" s="1"/>
      <c r="Q27" s="1"/>
      <c r="R27" s="1"/>
      <c r="S27" s="1"/>
      <c r="T27" s="1"/>
      <c r="U27" s="1"/>
      <c r="V27" s="1"/>
      <c r="W27" s="1"/>
      <c r="X27" s="1"/>
      <c r="Y27" s="1"/>
      <c r="Z27" s="1"/>
      <c r="AA27" s="1"/>
      <c r="AB27" s="1"/>
      <c r="AC27" s="1"/>
      <c r="AD27" s="1"/>
      <c r="AE27" s="1"/>
      <c r="AF27" s="1"/>
    </row>
    <row r="28" spans="1:32">
      <c r="A28" s="1"/>
      <c r="B28" s="1"/>
      <c r="C28" s="1"/>
      <c r="D28" s="1"/>
      <c r="E28" s="1"/>
      <c r="F28" s="21"/>
      <c r="G28" s="21"/>
      <c r="H28" s="21"/>
      <c r="I28" s="21"/>
      <c r="J28" s="21"/>
      <c r="K28" s="21"/>
      <c r="L28" s="1"/>
      <c r="M28" s="1"/>
      <c r="N28" s="1"/>
      <c r="O28" s="1"/>
      <c r="P28" s="1"/>
      <c r="Q28" s="1"/>
      <c r="R28" s="1"/>
      <c r="S28" s="1"/>
      <c r="T28" s="1"/>
      <c r="U28" s="1"/>
      <c r="V28" s="1"/>
      <c r="W28" s="1"/>
      <c r="X28" s="1"/>
      <c r="Y28" s="1"/>
      <c r="Z28" s="1"/>
      <c r="AA28" s="1"/>
      <c r="AB28" s="1"/>
      <c r="AC28" s="1"/>
      <c r="AD28" s="1"/>
      <c r="AE28" s="1"/>
      <c r="AF28" s="1"/>
    </row>
    <row r="29" spans="1:32">
      <c r="A29" s="1"/>
      <c r="B29" s="1"/>
      <c r="C29" s="1"/>
      <c r="D29" s="1"/>
      <c r="E29" s="1"/>
      <c r="F29" s="21"/>
      <c r="G29" s="21"/>
      <c r="H29" s="21"/>
      <c r="I29" s="21"/>
      <c r="J29" s="21"/>
      <c r="K29" s="21"/>
      <c r="L29" s="1"/>
      <c r="M29" s="1"/>
      <c r="N29" s="1"/>
      <c r="O29" s="1"/>
      <c r="P29" s="1"/>
      <c r="Q29" s="1"/>
      <c r="R29" s="1"/>
      <c r="S29" s="1"/>
      <c r="T29" s="1"/>
      <c r="U29" s="1"/>
      <c r="V29" s="1"/>
      <c r="W29" s="1"/>
      <c r="X29" s="1"/>
      <c r="Y29" s="1"/>
      <c r="Z29" s="1"/>
      <c r="AA29" s="1"/>
      <c r="AB29" s="1"/>
      <c r="AC29" s="1"/>
      <c r="AD29" s="1"/>
      <c r="AE29" s="1"/>
      <c r="AF29" s="1"/>
    </row>
    <row r="30" spans="1:32">
      <c r="A30" s="1"/>
      <c r="B30" s="1"/>
      <c r="C30" s="1"/>
      <c r="D30" s="1"/>
      <c r="E30" s="1"/>
      <c r="F30" s="21"/>
      <c r="G30" s="21"/>
      <c r="H30" s="21"/>
      <c r="I30" s="21"/>
      <c r="J30" s="21"/>
      <c r="K30" s="21"/>
      <c r="L30" s="1"/>
      <c r="M30" s="1"/>
      <c r="N30" s="1"/>
      <c r="O30" s="1"/>
      <c r="P30" s="1"/>
      <c r="Q30" s="1"/>
      <c r="R30" s="1"/>
      <c r="S30" s="1"/>
      <c r="T30" s="1"/>
      <c r="U30" s="1"/>
      <c r="V30" s="1"/>
      <c r="W30" s="1"/>
      <c r="X30" s="1"/>
      <c r="Y30" s="1"/>
      <c r="Z30" s="1"/>
      <c r="AA30" s="1"/>
      <c r="AB30" s="1"/>
      <c r="AC30" s="1"/>
      <c r="AD30" s="1"/>
      <c r="AE30" s="1"/>
      <c r="AF30" s="1"/>
    </row>
    <row r="31" spans="1:32">
      <c r="A31" s="1"/>
      <c r="B31" s="1"/>
      <c r="C31" s="1"/>
      <c r="D31" s="1"/>
      <c r="E31" s="1"/>
      <c r="F31" s="21"/>
      <c r="G31" s="21"/>
      <c r="H31" s="21"/>
      <c r="I31" s="21"/>
      <c r="J31" s="21"/>
      <c r="K31" s="21"/>
      <c r="L31" s="1"/>
      <c r="M31" s="1"/>
      <c r="N31" s="1"/>
      <c r="O31" s="1"/>
      <c r="P31" s="1"/>
      <c r="Q31" s="1"/>
      <c r="R31" s="1"/>
      <c r="S31" s="1"/>
      <c r="T31" s="1"/>
      <c r="U31" s="1"/>
      <c r="V31" s="1"/>
      <c r="W31" s="1"/>
      <c r="X31" s="1"/>
      <c r="Y31" s="1"/>
      <c r="Z31" s="1"/>
      <c r="AA31" s="1"/>
      <c r="AB31" s="1"/>
      <c r="AC31" s="1"/>
      <c r="AD31" s="1"/>
      <c r="AE31" s="1"/>
      <c r="AF31" s="1"/>
    </row>
    <row r="32" spans="1:32">
      <c r="A32" s="1"/>
      <c r="B32" s="1"/>
      <c r="C32" s="1"/>
      <c r="D32" s="1"/>
      <c r="E32" s="1"/>
      <c r="F32" s="21"/>
      <c r="G32" s="21"/>
      <c r="H32" s="21"/>
      <c r="I32" s="21"/>
      <c r="J32" s="21"/>
      <c r="K32" s="21"/>
      <c r="L32" s="1"/>
      <c r="M32" s="1"/>
      <c r="N32" s="1"/>
      <c r="O32" s="1"/>
      <c r="P32" s="1"/>
      <c r="Q32" s="1"/>
      <c r="R32" s="1"/>
      <c r="S32" s="1"/>
      <c r="T32" s="1"/>
      <c r="U32" s="1"/>
      <c r="V32" s="1"/>
      <c r="W32" s="1"/>
      <c r="X32" s="1"/>
      <c r="Y32" s="1"/>
      <c r="Z32" s="1"/>
      <c r="AA32" s="1"/>
      <c r="AB32" s="1"/>
      <c r="AC32" s="1"/>
      <c r="AD32" s="1"/>
      <c r="AE32" s="1"/>
      <c r="AF32" s="1"/>
    </row>
    <row r="33" spans="1:32">
      <c r="A33" s="1"/>
      <c r="B33" s="1"/>
      <c r="C33" s="1"/>
      <c r="D33" s="1"/>
      <c r="E33" s="1"/>
      <c r="F33" s="21"/>
      <c r="G33" s="21"/>
      <c r="H33" s="21"/>
      <c r="I33" s="21"/>
      <c r="J33" s="21"/>
      <c r="K33" s="21"/>
      <c r="L33" s="1"/>
      <c r="M33" s="1"/>
      <c r="N33" s="1"/>
      <c r="O33" s="1"/>
      <c r="P33" s="1"/>
      <c r="Q33" s="1"/>
      <c r="R33" s="1"/>
      <c r="S33" s="1"/>
      <c r="T33" s="1"/>
      <c r="U33" s="1"/>
      <c r="V33" s="1"/>
      <c r="W33" s="1"/>
      <c r="X33" s="1"/>
      <c r="Y33" s="1"/>
      <c r="Z33" s="1"/>
      <c r="AA33" s="1"/>
      <c r="AB33" s="1"/>
      <c r="AC33" s="1"/>
      <c r="AD33" s="1"/>
      <c r="AE33" s="1"/>
      <c r="AF33" s="1"/>
    </row>
    <row r="34" spans="1:32">
      <c r="A34" s="1"/>
      <c r="B34" s="1"/>
      <c r="C34" s="1"/>
      <c r="D34" s="1"/>
      <c r="E34" s="1"/>
      <c r="F34" s="21"/>
      <c r="G34" s="21"/>
      <c r="H34" s="21"/>
      <c r="I34" s="21"/>
      <c r="J34" s="21"/>
      <c r="K34" s="21"/>
      <c r="L34" s="1"/>
      <c r="M34" s="1"/>
      <c r="N34" s="1"/>
      <c r="O34" s="1"/>
      <c r="P34" s="1"/>
      <c r="Q34" s="1"/>
      <c r="R34" s="1"/>
      <c r="S34" s="1"/>
      <c r="T34" s="1"/>
      <c r="U34" s="1"/>
      <c r="V34" s="1"/>
      <c r="W34" s="1"/>
      <c r="X34" s="1"/>
      <c r="Y34" s="1"/>
      <c r="Z34" s="1"/>
      <c r="AA34" s="1"/>
      <c r="AB34" s="1"/>
      <c r="AC34" s="1"/>
      <c r="AD34" s="1"/>
      <c r="AE34" s="1"/>
      <c r="AF34" s="1"/>
    </row>
    <row r="35" spans="1:32">
      <c r="A35" s="1"/>
      <c r="B35" s="1"/>
      <c r="C35" s="1"/>
      <c r="D35" s="1"/>
      <c r="E35" s="1"/>
      <c r="F35" s="21"/>
      <c r="G35" s="21"/>
      <c r="H35" s="21"/>
      <c r="I35" s="21"/>
      <c r="J35" s="21"/>
      <c r="K35" s="21"/>
      <c r="L35" s="1"/>
      <c r="M35" s="1"/>
      <c r="N35" s="1"/>
      <c r="O35" s="1"/>
      <c r="P35" s="1"/>
      <c r="Q35" s="1"/>
      <c r="R35" s="1"/>
      <c r="S35" s="1"/>
      <c r="T35" s="1"/>
      <c r="U35" s="1"/>
      <c r="V35" s="1"/>
      <c r="W35" s="1"/>
      <c r="X35" s="1"/>
      <c r="Y35" s="1"/>
      <c r="Z35" s="1"/>
      <c r="AA35" s="1"/>
      <c r="AB35" s="1"/>
      <c r="AC35" s="1"/>
      <c r="AD35" s="1"/>
      <c r="AE35" s="1"/>
      <c r="AF35" s="1"/>
    </row>
    <row r="36" spans="1:32">
      <c r="A36" s="1"/>
      <c r="B36" s="1"/>
      <c r="C36" s="1"/>
      <c r="D36" s="1"/>
      <c r="E36" s="1"/>
      <c r="F36" s="21"/>
      <c r="G36" s="21"/>
      <c r="H36" s="21"/>
      <c r="I36" s="21"/>
      <c r="J36" s="21"/>
      <c r="K36" s="21"/>
      <c r="L36" s="1"/>
      <c r="M36" s="1"/>
      <c r="N36" s="1"/>
      <c r="O36" s="1"/>
      <c r="P36" s="1"/>
      <c r="Q36" s="1"/>
      <c r="R36" s="1"/>
      <c r="S36" s="1"/>
      <c r="T36" s="1"/>
      <c r="U36" s="1"/>
      <c r="V36" s="1"/>
      <c r="W36" s="1"/>
      <c r="X36" s="1"/>
      <c r="Y36" s="1"/>
      <c r="Z36" s="1"/>
      <c r="AA36" s="1"/>
      <c r="AB36" s="1"/>
      <c r="AC36" s="1"/>
      <c r="AD36" s="1"/>
      <c r="AE36" s="1"/>
      <c r="AF36" s="1"/>
    </row>
    <row r="37" spans="1:32">
      <c r="A37" s="1"/>
      <c r="B37" s="1"/>
      <c r="C37" s="1"/>
      <c r="D37" s="1"/>
      <c r="E37" s="1"/>
      <c r="F37" s="21"/>
      <c r="G37" s="21"/>
      <c r="H37" s="21"/>
      <c r="I37" s="21"/>
      <c r="J37" s="21"/>
      <c r="K37" s="21"/>
      <c r="L37" s="1"/>
      <c r="M37" s="1"/>
      <c r="N37" s="1"/>
      <c r="O37" s="1"/>
      <c r="P37" s="1"/>
      <c r="Q37" s="1"/>
      <c r="R37" s="1"/>
      <c r="S37" s="1"/>
      <c r="T37" s="1"/>
      <c r="U37" s="1"/>
      <c r="V37" s="1"/>
      <c r="W37" s="1"/>
      <c r="X37" s="1"/>
      <c r="Y37" s="1"/>
      <c r="Z37" s="1"/>
      <c r="AA37" s="1"/>
      <c r="AB37" s="1"/>
      <c r="AC37" s="1"/>
      <c r="AD37" s="1"/>
      <c r="AE37" s="1"/>
      <c r="AF37" s="1"/>
    </row>
    <row r="38" spans="1:32">
      <c r="A38" s="1"/>
      <c r="B38" s="1"/>
      <c r="C38" s="1"/>
      <c r="D38" s="1"/>
      <c r="E38" s="1"/>
      <c r="F38" s="21"/>
      <c r="G38" s="21"/>
      <c r="H38" s="21"/>
      <c r="I38" s="21"/>
      <c r="J38" s="21"/>
      <c r="K38" s="21"/>
      <c r="L38" s="1"/>
      <c r="M38" s="1"/>
      <c r="N38" s="1"/>
      <c r="O38" s="1"/>
      <c r="P38" s="1"/>
      <c r="Q38" s="1"/>
      <c r="R38" s="1"/>
      <c r="S38" s="1"/>
      <c r="T38" s="1"/>
      <c r="U38" s="1"/>
      <c r="V38" s="1"/>
      <c r="W38" s="1"/>
      <c r="X38" s="1"/>
      <c r="Y38" s="1"/>
      <c r="Z38" s="1"/>
      <c r="AA38" s="1"/>
      <c r="AB38" s="1"/>
      <c r="AC38" s="1"/>
      <c r="AD38" s="1"/>
      <c r="AE38" s="1"/>
      <c r="AF38" s="1"/>
    </row>
    <row r="39" spans="1:32">
      <c r="A39" s="1"/>
      <c r="B39" s="1"/>
      <c r="C39" s="1"/>
      <c r="D39" s="1"/>
      <c r="E39" s="1"/>
      <c r="F39" s="21"/>
      <c r="G39" s="21"/>
      <c r="H39" s="21"/>
      <c r="I39" s="21"/>
      <c r="J39" s="21"/>
      <c r="K39" s="21"/>
      <c r="L39" s="1"/>
      <c r="M39" s="1"/>
      <c r="N39" s="1"/>
      <c r="O39" s="1"/>
      <c r="P39" s="1"/>
      <c r="Q39" s="1"/>
      <c r="R39" s="1"/>
      <c r="S39" s="1"/>
      <c r="T39" s="1"/>
      <c r="U39" s="1"/>
      <c r="V39" s="1"/>
      <c r="W39" s="1"/>
      <c r="X39" s="1"/>
      <c r="Y39" s="1"/>
      <c r="Z39" s="1"/>
      <c r="AA39" s="1"/>
      <c r="AB39" s="1"/>
      <c r="AC39" s="1"/>
      <c r="AD39" s="1"/>
      <c r="AE39" s="1"/>
      <c r="AF39" s="1"/>
    </row>
    <row r="40" spans="1:32">
      <c r="A40" s="1"/>
      <c r="B40" s="1"/>
      <c r="C40" s="1"/>
      <c r="D40" s="1"/>
      <c r="E40" s="1"/>
      <c r="F40" s="21"/>
      <c r="G40" s="21"/>
      <c r="H40" s="21"/>
      <c r="I40" s="21"/>
      <c r="J40" s="21"/>
      <c r="K40" s="21"/>
      <c r="L40" s="1"/>
      <c r="M40" s="1"/>
      <c r="N40" s="1"/>
      <c r="O40" s="1"/>
      <c r="P40" s="1"/>
      <c r="Q40" s="1"/>
      <c r="R40" s="1"/>
      <c r="S40" s="1"/>
      <c r="T40" s="1"/>
      <c r="U40" s="1"/>
      <c r="V40" s="1"/>
      <c r="W40" s="1"/>
      <c r="X40" s="1"/>
      <c r="Y40" s="1"/>
      <c r="Z40" s="1"/>
      <c r="AA40" s="1"/>
      <c r="AB40" s="1"/>
      <c r="AC40" s="1"/>
      <c r="AD40" s="1"/>
      <c r="AE40" s="1"/>
      <c r="AF40" s="1"/>
    </row>
    <row r="41" spans="1:32">
      <c r="A41" s="1"/>
      <c r="B41" s="1"/>
      <c r="C41" s="1"/>
      <c r="D41" s="1"/>
      <c r="E41" s="1"/>
      <c r="F41" s="21"/>
      <c r="G41" s="21"/>
      <c r="H41" s="21"/>
      <c r="I41" s="21"/>
      <c r="J41" s="21"/>
      <c r="K41" s="21"/>
      <c r="L41" s="1"/>
      <c r="M41" s="1"/>
      <c r="N41" s="1"/>
      <c r="O41" s="1"/>
      <c r="P41" s="1"/>
      <c r="Q41" s="1"/>
      <c r="R41" s="1"/>
      <c r="S41" s="1"/>
      <c r="T41" s="1"/>
      <c r="U41" s="1"/>
      <c r="V41" s="1"/>
      <c r="W41" s="1"/>
      <c r="X41" s="1"/>
      <c r="Y41" s="1"/>
      <c r="Z41" s="1"/>
      <c r="AA41" s="1"/>
      <c r="AB41" s="1"/>
      <c r="AC41" s="1"/>
      <c r="AD41" s="1"/>
      <c r="AE41" s="1"/>
      <c r="AF41" s="1"/>
    </row>
    <row r="42" spans="1:32">
      <c r="A42" s="1"/>
      <c r="B42" s="1"/>
      <c r="C42" s="1"/>
      <c r="D42" s="1"/>
      <c r="E42" s="1"/>
      <c r="F42" s="21"/>
      <c r="G42" s="21"/>
      <c r="H42" s="21"/>
      <c r="I42" s="21"/>
      <c r="J42" s="21"/>
      <c r="K42" s="21"/>
      <c r="L42" s="1"/>
      <c r="M42" s="1"/>
      <c r="N42" s="1"/>
      <c r="O42" s="1"/>
      <c r="P42" s="1"/>
      <c r="Q42" s="1"/>
      <c r="R42" s="1"/>
      <c r="S42" s="1"/>
      <c r="T42" s="1"/>
      <c r="U42" s="1"/>
      <c r="V42" s="1"/>
      <c r="W42" s="1"/>
      <c r="X42" s="1"/>
      <c r="Y42" s="1"/>
      <c r="Z42" s="1"/>
      <c r="AA42" s="1"/>
      <c r="AB42" s="1"/>
      <c r="AC42" s="1"/>
      <c r="AD42" s="1"/>
      <c r="AE42" s="1"/>
      <c r="AF42" s="1"/>
    </row>
    <row r="43" spans="1:32">
      <c r="A43" s="1"/>
      <c r="B43" s="1"/>
      <c r="C43" s="1"/>
      <c r="D43" s="1"/>
      <c r="E43" s="1"/>
      <c r="F43" s="21"/>
      <c r="G43" s="21"/>
      <c r="H43" s="21"/>
      <c r="I43" s="21"/>
      <c r="J43" s="21"/>
      <c r="K43" s="21"/>
      <c r="L43" s="1"/>
      <c r="M43" s="1"/>
      <c r="N43" s="1"/>
      <c r="O43" s="1"/>
      <c r="P43" s="1"/>
      <c r="Q43" s="1"/>
      <c r="R43" s="1"/>
      <c r="S43" s="1"/>
      <c r="T43" s="1"/>
      <c r="U43" s="1"/>
      <c r="V43" s="1"/>
      <c r="W43" s="1"/>
      <c r="X43" s="1"/>
      <c r="Y43" s="1"/>
      <c r="Z43" s="1"/>
      <c r="AA43" s="1"/>
      <c r="AB43" s="1"/>
      <c r="AC43" s="1"/>
      <c r="AD43" s="1"/>
      <c r="AE43" s="1"/>
      <c r="AF43" s="1"/>
    </row>
    <row r="44" spans="1:32">
      <c r="A44" s="1"/>
      <c r="E44" s="1"/>
      <c r="F44" s="21"/>
      <c r="G44" s="21"/>
      <c r="H44" s="21"/>
      <c r="I44" s="21"/>
      <c r="J44" s="21"/>
      <c r="K44" s="21"/>
      <c r="L44" s="1"/>
      <c r="M44" s="1"/>
      <c r="N44" s="1"/>
      <c r="O44" s="1"/>
      <c r="P44" s="1"/>
      <c r="Q44" s="1"/>
      <c r="R44" s="1"/>
      <c r="S44" s="1"/>
      <c r="T44" s="1"/>
      <c r="U44" s="1"/>
      <c r="V44" s="1"/>
      <c r="W44" s="1"/>
      <c r="X44" s="1"/>
      <c r="Y44" s="1"/>
      <c r="Z44" s="1"/>
      <c r="AA44" s="1"/>
      <c r="AB44" s="1"/>
      <c r="AC44" s="1"/>
      <c r="AD44" s="1"/>
      <c r="AE44" s="1"/>
      <c r="AF44" s="1"/>
    </row>
    <row r="45" spans="1:32">
      <c r="A45" s="1"/>
      <c r="E45" s="1"/>
      <c r="F45" s="21"/>
      <c r="G45" s="21"/>
      <c r="H45" s="21"/>
      <c r="I45" s="21"/>
      <c r="J45" s="21"/>
      <c r="K45" s="21"/>
      <c r="L45" s="1"/>
      <c r="M45" s="1"/>
      <c r="N45" s="1"/>
      <c r="O45" s="1"/>
      <c r="P45" s="1"/>
      <c r="Q45" s="1"/>
      <c r="R45" s="1"/>
      <c r="S45" s="1"/>
      <c r="T45" s="1"/>
      <c r="U45" s="1"/>
      <c r="V45" s="1"/>
      <c r="W45" s="1"/>
      <c r="X45" s="1"/>
      <c r="Y45" s="1"/>
      <c r="Z45" s="1"/>
      <c r="AA45" s="1"/>
      <c r="AB45" s="1"/>
      <c r="AC45" s="1"/>
      <c r="AD45" s="1"/>
      <c r="AE45" s="1"/>
      <c r="AF45" s="1"/>
    </row>
    <row r="46" spans="1:32">
      <c r="A46" s="1"/>
      <c r="E46" s="1"/>
      <c r="F46" s="21"/>
      <c r="G46" s="21"/>
      <c r="H46" s="21"/>
      <c r="I46" s="21"/>
      <c r="J46" s="21"/>
      <c r="K46" s="21"/>
      <c r="L46" s="1"/>
      <c r="M46" s="1"/>
      <c r="N46" s="1"/>
      <c r="O46" s="1"/>
      <c r="P46" s="1"/>
      <c r="Q46" s="1"/>
      <c r="R46" s="1"/>
      <c r="S46" s="1"/>
      <c r="T46" s="1"/>
      <c r="U46" s="1"/>
      <c r="V46" s="1"/>
      <c r="W46" s="1"/>
      <c r="X46" s="1"/>
      <c r="Y46" s="1"/>
      <c r="Z46" s="1"/>
      <c r="AA46" s="1"/>
      <c r="AB46" s="1"/>
      <c r="AC46" s="1"/>
      <c r="AD46" s="1"/>
      <c r="AE46" s="1"/>
      <c r="AF46" s="1"/>
    </row>
    <row r="47" spans="6:11">
      <c r="F47" s="21"/>
      <c r="G47" s="21"/>
      <c r="H47" s="21"/>
      <c r="I47" s="21"/>
      <c r="J47" s="21"/>
      <c r="K47" s="21"/>
    </row>
    <row r="48" spans="6:11">
      <c r="F48" s="21"/>
      <c r="G48" s="21"/>
      <c r="H48" s="21"/>
      <c r="I48" s="21"/>
      <c r="J48" s="21"/>
      <c r="K48" s="21"/>
    </row>
    <row r="49" spans="6:11">
      <c r="F49" s="21"/>
      <c r="G49" s="21"/>
      <c r="H49" s="21"/>
      <c r="I49" s="21"/>
      <c r="J49" s="21"/>
      <c r="K49" s="21"/>
    </row>
    <row r="50" spans="6:11">
      <c r="F50" s="21"/>
      <c r="G50" s="21"/>
      <c r="H50" s="21"/>
      <c r="I50" s="21"/>
      <c r="J50" s="21"/>
      <c r="K50" s="21"/>
    </row>
    <row r="51" spans="6:11">
      <c r="F51" s="21"/>
      <c r="G51" s="21"/>
      <c r="H51" s="21"/>
      <c r="I51" s="21"/>
      <c r="J51" s="21"/>
      <c r="K51" s="21"/>
    </row>
    <row r="52" spans="6:11">
      <c r="F52" s="21"/>
      <c r="G52" s="21"/>
      <c r="H52" s="21"/>
      <c r="I52" s="21"/>
      <c r="J52" s="21"/>
      <c r="K52" s="21"/>
    </row>
  </sheetData>
  <mergeCells count="2">
    <mergeCell ref="B2:D2"/>
    <mergeCell ref="F2:K14"/>
  </mergeCells>
  <dataValidations count="1">
    <dataValidation allowBlank="1" sqref="M4:U4" errorStyle="warning"/>
  </dataValidations>
  <pageMargins left="0.7" right="0.7" top="0.75" bottom="0.75" header="0.3" footer="0.3"/>
  <pageSetup paperSize="9" orientation="portrait"/>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allowEditUser xmlns="https://web.wps.cn/et/2018/main" xmlns:s="http://schemas.openxmlformats.org/spreadsheetml/2006/main" hasInvisiblePropRange="0">
  <rangeList sheetStid="1" master="">
    <arrUserId title="区域1" rangeCreator="" othersAccessPermission="edit"/>
    <arrUserId title="区域1_2" rangeCreator="" othersAccessPermission="edit"/>
  </rangeList>
  <rangeList sheetStid="2" master=""/>
  <rangeList sheetStid="3" master=""/>
  <rangeList sheetStid="4" master=""/>
  <rangeList sheetStid="5" master=""/>
</allowEditUser>
</file>

<file path=customXml/itemProps1.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喵喵卡</vt:lpstr>
      <vt:lpstr>品种</vt:lpstr>
      <vt:lpstr>猫招</vt:lpstr>
      <vt:lpstr>杂项</vt:lpstr>
      <vt:lpstr>附表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刘浩然</dc:creator>
  <cp:lastModifiedBy>快活鱼</cp:lastModifiedBy>
  <dcterms:created xsi:type="dcterms:W3CDTF">2018-02-21T07:57:00Z</dcterms:created>
  <dcterms:modified xsi:type="dcterms:W3CDTF">2024-07-20T16:34:10Z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2052-12.1.0.17147</vt:lpwstr>
  </property>
  <property fmtid="{D5CDD505-2E9C-101B-9397-08002B2CF9AE}" pid="3" name="ICV">
    <vt:lpwstr>530F93A555D04E0BA79C91024E7B80F3_12</vt:lpwstr>
  </property>
</Properties>
</file>